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Cai cach hanh chinh\Nam 2025\Bo Chi so CCHC\Bo Tieu chi CCHC nam 2025\VB di\"/>
    </mc:Choice>
  </mc:AlternateContent>
  <xr:revisionPtr revIDLastSave="0" documentId="13_ncr:1_{41C55CB4-72C2-469D-B807-A8D9830AB2D8}" xr6:coauthVersionLast="47" xr6:coauthVersionMax="47" xr10:uidLastSave="{00000000-0000-0000-0000-000000000000}"/>
  <bookViews>
    <workbookView xWindow="-120" yWindow="-120" windowWidth="29040" windowHeight="15840" xr2:uid="{00000000-000D-0000-FFFF-FFFF00000000}"/>
  </bookViews>
  <sheets>
    <sheet name="PL II-XÃ" sheetId="3" r:id="rId1"/>
  </sheets>
  <definedNames>
    <definedName name="_xlnm._FilterDatabase" localSheetId="0" hidden="1">'PL II-XÃ'!$A$2:$D$252</definedName>
    <definedName name="_xlnm.Print_Area" localSheetId="0">'PL II-XÃ'!$A$1:$D$324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4" i="3" l="1"/>
  <c r="C18" i="3" l="1"/>
  <c r="C274" i="3" l="1"/>
  <c r="C62" i="3" l="1"/>
  <c r="C51" i="3"/>
  <c r="C40" i="3"/>
  <c r="C39" i="3" l="1"/>
  <c r="C23" i="3"/>
  <c r="C234" i="3" l="1"/>
  <c r="C223" i="3"/>
  <c r="C213" i="3" l="1"/>
  <c r="C204" i="3"/>
  <c r="C198" i="3" s="1"/>
  <c r="C296" i="3" l="1"/>
  <c r="C311" i="3"/>
  <c r="C291" i="3"/>
  <c r="C283" i="3"/>
  <c r="C254" i="3"/>
  <c r="C253" i="3" l="1"/>
  <c r="C290" i="3"/>
  <c r="C188" i="3" l="1"/>
  <c r="C175" i="3"/>
  <c r="C165" i="3"/>
  <c r="C155" i="3"/>
  <c r="C142" i="3"/>
  <c r="C135" i="3"/>
  <c r="C128" i="3"/>
  <c r="C115" i="3"/>
  <c r="C90" i="3"/>
  <c r="C83" i="3"/>
  <c r="C99" i="3"/>
  <c r="C104" i="3"/>
  <c r="C111" i="3" l="1"/>
  <c r="C71" i="3"/>
  <c r="C11" i="3" l="1"/>
  <c r="C30" i="3" l="1"/>
  <c r="C6" i="3"/>
  <c r="C3" i="3" l="1"/>
  <c r="C324" i="3" s="1"/>
</calcChain>
</file>

<file path=xl/sharedStrings.xml><?xml version="1.0" encoding="utf-8"?>
<sst xmlns="http://schemas.openxmlformats.org/spreadsheetml/2006/main" count="431" uniqueCount="394">
  <si>
    <t>STT</t>
  </si>
  <si>
    <t>NỘI DUNG BỘ CHỈ SỐ</t>
  </si>
  <si>
    <t>1.2.1</t>
  </si>
  <si>
    <t>Thực hiện chế độ báo cáo CCHC định kỳ</t>
  </si>
  <si>
    <t>1.2.2</t>
  </si>
  <si>
    <t>1.3.1</t>
  </si>
  <si>
    <t>1.3.2</t>
  </si>
  <si>
    <t>Công tác tuyên truyền CCHC</t>
  </si>
  <si>
    <t>1.5.1</t>
  </si>
  <si>
    <t>Có sáng kiến, giải pháp mới trong triển khai nhiệm vụ CCHC được Chủ tịch UBND tỉnh công nhận về hiệu quả áp dụng và phạm vi ảnh hưởng trên địa bàn tỉnh hoặc tương đương trong năm đánh giá hoặc năm trước liền kề</t>
  </si>
  <si>
    <t>1.5.2</t>
  </si>
  <si>
    <t>Thực hiện nhiệm vụ được UBND tỉnh, Chủ tịch UBND tỉnh giao</t>
  </si>
  <si>
    <t>2.1.1</t>
  </si>
  <si>
    <t>2.1.2</t>
  </si>
  <si>
    <t>2.1.3</t>
  </si>
  <si>
    <t>2.2.1</t>
  </si>
  <si>
    <t>2.2.2</t>
  </si>
  <si>
    <t>Tổ chức thi hành pháp luật</t>
  </si>
  <si>
    <t>2.3.1</t>
  </si>
  <si>
    <t>2.3.2</t>
  </si>
  <si>
    <t>Thực hiện cơ chế một cửa, một cửa liên thông</t>
  </si>
  <si>
    <t>3.2.1</t>
  </si>
  <si>
    <t>3.2.2</t>
  </si>
  <si>
    <t>3.2.3</t>
  </si>
  <si>
    <t>Cập nhật đầy đủ các trường thông tin, luân chuyển đúng hồ sơ, đúng hạn phân kỳ trên Hệ thống thông tin giải quyết TTHC của tỉnh (kiểm tra xác suất hồ sơ trên Hệ thống)</t>
  </si>
  <si>
    <t xml:space="preserve">Kết quả giải quyết TTHC </t>
  </si>
  <si>
    <t>3.5.1</t>
  </si>
  <si>
    <t>Niêm yết, công khai địa chỉ tiếp nhận, xử lý PAKN theo quy định tại Quyết định số 53/2021/QĐ-UBND ngày 17/12/2021 của UBND tỉnh trên Cổng/Trang thông tin điện tử của đơn vị</t>
  </si>
  <si>
    <t>3.5.2</t>
  </si>
  <si>
    <t>Xử lý PAKN của cá nhân, tổ chức đối với TTHC thuộc thẩm quyền giải quyết của đơn vị</t>
  </si>
  <si>
    <t>4.2.1</t>
  </si>
  <si>
    <t>4.2.2</t>
  </si>
  <si>
    <t>4.3.1</t>
  </si>
  <si>
    <t>4.3.2</t>
  </si>
  <si>
    <t>Mức độ hoàn thành kế hoạch đào tạo, bồi dưỡng cán bộ, công chức, viên chức của tỉnh</t>
  </si>
  <si>
    <t>6.1.1</t>
  </si>
  <si>
    <t>6.1.2</t>
  </si>
  <si>
    <t>6.1.3</t>
  </si>
  <si>
    <t>6.1.4</t>
  </si>
  <si>
    <t>6.1.5</t>
  </si>
  <si>
    <t>6.1.6</t>
  </si>
  <si>
    <t>Chế độ báo cáo</t>
  </si>
  <si>
    <t>Công tác quản lý, sử dụng tài sản công</t>
  </si>
  <si>
    <t>6.2.1</t>
  </si>
  <si>
    <t>6.2.2</t>
  </si>
  <si>
    <t>Tổ chức thực hiện các quy định về quản lý, sử dụng tài sản công</t>
  </si>
  <si>
    <t>6.2.3</t>
  </si>
  <si>
    <t>Thực hiện quy định về sắp xếp lại, xử lý nhà, đất thuộc thẩm quyền quản lý</t>
  </si>
  <si>
    <t>Thực hiện cơ chế tự chủ tài chính tại các đơn vị sự nghiệp công lập (SNCL)</t>
  </si>
  <si>
    <t>6.3.1</t>
  </si>
  <si>
    <t>6.3.2</t>
  </si>
  <si>
    <t>6.3.3</t>
  </si>
  <si>
    <t>Tỷ lệ báo cáo cập nhật, chia sẻ trên Hệ thống thông tin báo cáo</t>
  </si>
  <si>
    <t>Tỷ lệ hồ sơ trực tuyến</t>
  </si>
  <si>
    <t>Tỷ lệ TTHC có phát sinh giao dịch thanh toán trực tuyến</t>
  </si>
  <si>
    <t>Ghi chú</t>
  </si>
  <si>
    <t>Triển khai, thực hiện chế độ báo cáo liên quan công tác chỉ đạo điều hành CCHC</t>
  </si>
  <si>
    <t>Triển khai, thực hiện báo cáo đột xuất liên quan công tác chỉ đạo điều hành CCHC</t>
  </si>
  <si>
    <t>Công tác kiểm tra CCHC</t>
  </si>
  <si>
    <t>Xử lý các vấn đề phát hiện qua kiểm tra</t>
  </si>
  <si>
    <t>1.6.1</t>
  </si>
  <si>
    <t>1.6.2</t>
  </si>
  <si>
    <t>Ban hành văn bản chỉ đạo giải quyết những kiến nghị, đề xuất của người dân, doanh nghiệp tại các cuộc đối thoại/diễn đàn</t>
  </si>
  <si>
    <t>1.6.3</t>
  </si>
  <si>
    <t>Mức độ xử lý đề xuất, kiến nghị của người dân, doanh nghiệp</t>
  </si>
  <si>
    <t>Công bố Danh mục văn bản QPPL hết hiệu lực, ngưng hiệu lực hàng năm</t>
  </si>
  <si>
    <t>3.2.4</t>
  </si>
  <si>
    <t>Tổ chức thực hiện Kế hoạch rà soát, đánh giá TTHC tại cơ quan, đơn vị</t>
  </si>
  <si>
    <t>Thực hiện các quy định về quản lý biên chế</t>
  </si>
  <si>
    <t>Tổ chức thực hiện công tác tài chính-ngân sách</t>
  </si>
  <si>
    <t>Thực hiện giải ngân kế hoạch vốn đầu tư ngân sách nhà nước (NSNN)</t>
  </si>
  <si>
    <t>Thực hiện quy định về việc sử dụng kinh phí từ nguồn NSNN</t>
  </si>
  <si>
    <t>Ban hành Quy chế chi tiêu nội bộ</t>
  </si>
  <si>
    <t>6.1.7</t>
  </si>
  <si>
    <t>Ban hành quy chế quản lý, sử dụng tài sản công của các cơ quan, đơn vị thuộc phạm vi quản lý</t>
  </si>
  <si>
    <t>Số đơn vị SNCL tăng mức độ tự chủ so với năm trước liền kề</t>
  </si>
  <si>
    <t>Đối thoại của lãnh đạo cấp xã với người dân, doanh nghiệp</t>
  </si>
  <si>
    <t>Số hóa thủ tục hành chính</t>
  </si>
  <si>
    <t>Tỷ lệ giải quyết TTHC tại UBND cấp xã</t>
  </si>
  <si>
    <t>3.3.1</t>
  </si>
  <si>
    <t>3.3.2</t>
  </si>
  <si>
    <t>Tỷ lệ hồ sơ TTHC do UBND cấp xã tiếp nhận, xử lý, trả kết quả qua Hệ thống thông tin giải quyết TTHC của tỉnh</t>
  </si>
  <si>
    <t>Cập nhật thông tin cán bộ, công chức vào phần mềm quản lý cán bộ, công chức của tỉnh</t>
  </si>
  <si>
    <t>Báo cáo về lĩnh vực cán bộ, công chức (định kỳ, đột xuất)</t>
  </si>
  <si>
    <t>Điểm tối đa</t>
  </si>
  <si>
    <t>Công tác xây dựng văn bản QPPL</t>
  </si>
  <si>
    <t>Tỷ lệ giảm chi hỗ trợ trực tiếp từ ngân sách nhà nước đối với các đơn vị sự nghiệp công lập so với năm trước liền kề (không bao gồm tăng quỹ lương, phụ cấp, tiền thưởng theo quy định của Nhà nước).</t>
  </si>
  <si>
    <t xml:space="preserve">Tính điểm theo công thức: (b/a)* điểm tối đa, trong đó:
(a) là tổng số tiền được cấp trên phân bổ;
(b) là số tiền đã giải ngân. 
</t>
  </si>
  <si>
    <t>Xây dựng dự toán; phân bổ và giao dự toán; quyết toán ngân sách và công khai tài chính</t>
  </si>
  <si>
    <t>Ban hành Kế hoạch CCHC</t>
  </si>
  <si>
    <t>Tỷ lệ khai thác, sử dụng lại thông tin, dữ liệu số hóa</t>
  </si>
  <si>
    <t>Thực hiện rà soát văn bản QPPL ngay sau khi có căn cứ; rà soát theo yêu cầu của cơ quan cấp trên (bao gồm cả rà soát thực hiện hệ thống hóa)</t>
  </si>
  <si>
    <t>Tính theo công thức: a* điểm tối đa, trong đó a là tỷ lệ % kết quả xử lý hồ sơ TTHC trên Cổng DVCQG (tại thời điểm đánh giá).</t>
  </si>
  <si>
    <t>Tính theo công thức: a* điểm tối đa, trong đó a là tỷ lệ hồ sơ nộp trực tuyến trên Cổng dịch vụ công quốc gia (tại thời điểm đánh giá).</t>
  </si>
  <si>
    <t>a= Số báo cáo được cập nhật, chia sẻ trên Hệ thống thông tin báo cáo tỉnh;
b= Tổng số báo cáo định kỳ của cơ quan phải thực hiện trên Hệ thống thông tin báo cáo tỉnh theo quy định.
(Không bao gồm nội dung mật)
- Tỷ lệ= a/b;
- Điểm = Tỷ lệ*Điểm tối đa.</t>
  </si>
  <si>
    <t xml:space="preserve">Tính điểm theo công thức: (a/b)*điểm tối đa; Trong đó:
a là số TTHC có phát sinh giao dịch thanh toán trực tuyến;
b là tổng số TTHC đang triển khai thanh toán trực tuyến. 
</t>
  </si>
  <si>
    <t>Tính theo công thức: a* điểm tối đa, trong đó a là tỷ lệ thanh toán trực tuyến trên Cổng DVCQG (tại thời điểm đánh giá).</t>
  </si>
  <si>
    <t>Công tác chỉ đạo, điều hành, báo cáo kết quả triển khai thực hiện các nhiệm vụ đựợc giao về xây dựng, áp dụng, duy trì và cải tiến Hệ thống quản lý chất lượng theo TCVN ISO 9001:2015 (ban hành kế hoạch, văn bản chỉ đạo, thực hiện các chế độ báo cáo)</t>
  </si>
  <si>
    <t>Đối thoại/diễn đàn được tổ chức trong năm</t>
  </si>
  <si>
    <t>Thực hiện đúng quy định: 0,5 điểm;
Thực hiện không đúng quy định: 0 điểm.</t>
  </si>
  <si>
    <t>Tính điểm theo công thức: (b/a)* điểm tối đa, trong đó:
(a) là tổng số tiền phải giải ngân theo kế hoạch;
(b) là số tiền đã giải ngân.</t>
  </si>
  <si>
    <t xml:space="preserve"> - Từ 80% số cơ sở nhà, đất trở lên được cấp có thẩm quyền phê duyệt phương án sắp xếp lại, xử lý: 1 điểm;
 - Từ 60% - dưới 80% số cơ sở nhà, đất trở lên được cấp có thẩm quyền phê duyệt phương án sắp xếp lại, xử lý: 0,5 điểm;
 - Dưới 60% số cơ sở nhà, đất trở lên được cấp có thẩm quyền phê duyệt phương án sắp xếp lại, xử lý: 0 điểm.</t>
  </si>
  <si>
    <t xml:space="preserve"> - Có thêm đơn vị tăng mức độ tự chủ: 0,25 điểm;
 - Không có thêm đơn vị tăng mức độ tự chủ: 0 điểm.</t>
  </si>
  <si>
    <t xml:space="preserve"> - Đạt tỷ lệ từ 5% trở lên: 0.25 điểm;
 - Đạt tỷ lệ từ trên 0% đến dưới 5%: 0,15 điểm;
 - Không giảm chi: 0 điểm.</t>
  </si>
  <si>
    <t>Có thực hiện đầy đủ, kịp thời: 0.5 điểm;
Có thực hiện nhưng không đầy đủ, kịp thời: 0.25 điểm;
Không thực hiện: 0 điểm.</t>
  </si>
  <si>
    <t>Thực hiện đầy đủ về số lượng, nội dung, số liệu và thời hạn theo quy định: 1 điểm;
Thực hiện không đầy đủ một trong các yêu cầu về số lượng, nội dung, số liệu, thời hạn gửi báo cáo: mỗi báo cáo trừ 0,25 điểm.</t>
  </si>
  <si>
    <t>Triển khai (hoặc báo cáo đột xuất) đầy đủ, kịp thời (về số lượng, nội dung, số liệu và thời hạn) theo quy định: 1 điểm;
Có 01 nội dung triển khai (hoặc báo cáo đột xuất) không đầy đủ, kịp thời theo quy định: 0,5 điểm;
Có 02 nội dung triển khai (hoặc báo cáo đột xuất) không đầy đủ, kịp thời theo quy định: 0,25 điểm;
Có từ 03 nội dung trở lên triển khai (hoặc báo cáo đột xuất) không đầy đủ, kịp thời theo quy định: 0 điểm.</t>
  </si>
  <si>
    <t>Tất cả số vấn đề tồn tại, hạn chế đã hoàn thành việc khắc phục: 2 điểm;
Tất cả số vấn đề tồn tại, hạn chế đã khắc phục nhưng chưa hoàn thành thì tính theo công thức: (b/a) *2 + (c/a)*1;
Trong đó:
a) là tổng số vấn đề tồn tại, hạn chế phải khắc phục;
b) là số vấn đề tồn tại, hạn chế đã hoàn thành việc khắc phục;
c) là số vấn đề tồn tại, hạn chế đã khắc phục nhưng chưa hoàn thành;
Trường hợp a = 0 thì đạt điểm tối đa;
Tất cả số vấn đề tồn tại, hạn chế chưa hoàn thành việc khắc phục: 0 điểm.</t>
  </si>
  <si>
    <t>Ban hành văn bản chỉ đạo giải quyết những kiến nghị, đề xuất của người dân, doanh nghiệp tại các cuộc đối thoại/diễn đàn: 0,25 điểm.</t>
  </si>
  <si>
    <t>Mức độ xử lý đề xuất, kiến nghị của người dân, doanh nghiệp: 0,5 điểm;
Tính điểm theo công chức: (b/a)*điểm tối đa; Trong đó:
a là tổng số kiến nghị, đề xuất phải xử lý;
b là số kiến nghị, đề xuất đã xử lý xong.</t>
  </si>
  <si>
    <t>Tính điểm theo công thức: (b/a)*1,5 + (c/a)*1; Trong đó:
a là tổng số nhiệm vụ được giao;
b là số nhiệm vụ đã hoàn thành đúng tiến độ;
c là số nhiệm vụ đã hoàn thành nhưng muộn so với tiến độ.</t>
  </si>
  <si>
    <t>Tính theo công thức: a* điểm tối đa, trong đó a là tỷ lệ % số hoá trên Cổng dịch vụ công quốc gia (tại thời điểm đánh giá).</t>
  </si>
  <si>
    <t>Tính theo công thức: a* điểm tối đa, trong đó a là tỷ lệ % số  phiếu xin lỗi /tổng số hồ sơ bị quá hạn. Trường hợp lỗi quá hạn trên Hệ thống thì phải có văn bản giải trình và được tính là 1 phiếu xin lỗi.</t>
  </si>
  <si>
    <t>Hoàn thành từ 80% - 100% kế hoạch thì điểm đánh giá được tính theo công thức:a*điểm tối đa; trong đó: a là tỷ lệ % hoàn thành;
Hoàn thành dưới 80% kế hoạch: 0 điểm.</t>
  </si>
  <si>
    <t>"Tính điểm theo công thức: (b/a*1.00 + c/a*0.50); Trong đó:
a là tổng số vấn đề phải xử lý;
b là số vấn đề đã hoàn thành việc xử lý;
c là số vấn đề đã xử lý nhưng chưa hoàn thành;
Trường hợp a = 0 thì đạt điểm tối đa.</t>
  </si>
  <si>
    <t>Tổ chức kiểm tra CCHC tại các cơ quan chuyên môn và tổ chức hành chính thuộc UBND cấp xã</t>
  </si>
  <si>
    <t xml:space="preserve"> - Tổ chức kiểm tra 100% số cơ quan chuyên môn và tổ chức hành chính: 1 điểm;
- Tổ chức kiểm tra từ 50% - đến dưới 100% số cơ quan chuyên môn và tổ chức hành chính: 0,5 điểm;
- Tổ chức kiểm tra dưới 50% số đơn vị trực thuộc: 0 điểm.</t>
  </si>
  <si>
    <t xml:space="preserve">Mức độ đa dạng kênh tuyên truyền CCHC </t>
  </si>
  <si>
    <t>7.2.5</t>
  </si>
  <si>
    <t>a = Tổng số danh mục đã  tạo lập hồ sơ điện tử trên Hệ thống Quản lý Văn bản và Hồ sơ công việc trong năm của đơn vị;
b = Tổng số danh mục hồ sơ được cập nhật trên Hệ thống Quản lý Văn bản và Hồ sơ công việc của đơn vị (chỉ tính số hồ sơ lập được hồ sơ điện tử):
- Tỷ lệ= a/b;
- Điểm: Tỷ lệ*Điểm tối đa.</t>
  </si>
  <si>
    <t>Ban hành kịp thời, đầy đủ, chất lượng về thời gian, nội dung, chỉ tiêu, biểu mẫu khung nhiệm vụ trọng tâm: 2 điểm;
Thực hiện không kịp thời, đầy đủ, chất lượng một trong các yêu cầu trên: trừ 0,5 điểm/mỗi yêu cầu.</t>
  </si>
  <si>
    <t>100% các văn bản ban hành đúng trình tự, thủ tục: 1 điểm
Dưới 100% các văn bản ban hành đúng trình tự, thủ tục: 0 điểm</t>
  </si>
  <si>
    <t>2.1.4</t>
  </si>
  <si>
    <t>Công tác góp ý các dự thảo văn bản quy phạm pháp luật được lấy ý kiến liên quan đến trách nhiệm thực hiện của địa phương</t>
  </si>
  <si>
    <t>Từ 90% đến 100 % văn bản thực hiện kịp thời và có nội dung góp ý chất lượng: 1 điểm;
Từ 80% đến dưới 90% văn bản thực hiện kịp thời và có nội dung góp ý chất lượng: 0,5 điểm;
Từ 60 %  đến dưới 80% văn bản thực hiện kịp thời và có nội dung góp ý chất lượng: 0,25 điểm;
Dưới 60% văn bản thực hiện kịp thời và có nội dung góp ý chất lượng: 0 điểm.</t>
  </si>
  <si>
    <t>Kiểm tra, rà soát văn bản QPPL (bao gồm cả hệ thống hóa)</t>
  </si>
  <si>
    <t>Thực hiện tự kiểm tra văn bản theo thẩm quyền</t>
  </si>
  <si>
    <t>2.2.3</t>
  </si>
  <si>
    <t>Tổ chức thực hiện đầy đủ, đảm bảo chất lượng, đúng thời gian: 1 điểm;
Thực hiện không đầy đủ hoặc không đảm bảo chất lượng hoặc không đúng thời gian quy định hoặc không tổ chức thực hiện: 0 điểm.</t>
  </si>
  <si>
    <t>2.2.4</t>
  </si>
  <si>
    <t>2.2.5</t>
  </si>
  <si>
    <t>Báo cáo về tổ chức thi hành pháp luật định kỳ hằng năm</t>
  </si>
  <si>
    <t>2.3.3</t>
  </si>
  <si>
    <t>2.3.4</t>
  </si>
  <si>
    <t>Kiểm tra công tác tổ chức thi hành pháp luật định kỳ hằng năm</t>
  </si>
  <si>
    <t>Niêm yết, công khai TTHC tại Trung tâm Phục vụ hành chính công cấp xã; trên Cổng/Trang thông tin điện tử của địa phương, đơn vị</t>
  </si>
  <si>
    <t>Báo cáo định kỳ tháng, quý, năm và đột xuất về công tác kiểm soát TTHC (báo cáo trên Hệ thống hồ sơ công việc và báo cáo trên Hệ thống vpcp.baocaochinhphu.gov.vn)</t>
  </si>
  <si>
    <t>100% báo cáo đầy đủ và đúng quy định về thời gian, nội dung và các biểu mẫu: 1 điểm;
Từ 80% đến dưới 100% báo cáo đúng nội dung, các biểu mẫu và thời gian quy định: 0,5 điểm;
Dưới 80% có báo cáo đúng nội dung, các biểu mẫu và thời gian quy định: 0 điểm.</t>
  </si>
  <si>
    <t>Tỷ lệ dịch vụ công trực tuyến toàn trình</t>
  </si>
  <si>
    <t>3.8.1</t>
  </si>
  <si>
    <t>Tỷ lệ hồ sơ trực tuyến (gồm cả một phần và toàn trình)</t>
  </si>
  <si>
    <t>3.8.2</t>
  </si>
  <si>
    <t>Tỷ lệ hồ sơ trực tuyến toàn trình</t>
  </si>
  <si>
    <t>Thực hiện thanh toán trực tuyến.</t>
  </si>
  <si>
    <t>3.9.1</t>
  </si>
  <si>
    <t xml:space="preserve">Tỷ lệ TTHC được triển khai thanh toán trực tuyến: </t>
  </si>
  <si>
    <t>Tính điểm theo công thức: (b/a)*điểm tối đa. Trong đó: 
a là tổng số TTHC có yêu cầu nghĩa vụ tài chính 
b là số TTHC có yêu cầu nghĩa vụ tài chính được triển khai thanh toán trực tuyến</t>
  </si>
  <si>
    <t>3.9.2</t>
  </si>
  <si>
    <t>3.9.3</t>
  </si>
  <si>
    <t>Tỷ lệ hồ sơ có phát sinh thanh toán trực tuyến</t>
  </si>
  <si>
    <t>Thực hiện quy định về cơ cấu số lượng lãnh đạo đảm bảo đúng quy định</t>
  </si>
  <si>
    <t xml:space="preserve">Thực hiện quy định về Quy chế làm việc, Quy chế dân chủ cơ sở </t>
  </si>
  <si>
    <t>Thực hiện quy định về chức năng, nhiệm vụ, quyền hạn đảm bảo đúng quy định</t>
  </si>
  <si>
    <t>Giao biên chế, số lượng người làm việc các cơ quan, đơn vị theo số giao của HĐND cấp xã.</t>
  </si>
  <si>
    <t>Thực hiện quy định về vị trí việc làm</t>
  </si>
  <si>
    <t>Công tác quản lý thôn, tổ dân phố</t>
  </si>
  <si>
    <t xml:space="preserve">Thành lập các cơ quan chuyên môn, tổ chức hành chính trực thuộc UBND cấp xã </t>
  </si>
  <si>
    <t>Tham mưu HĐND cấp xã thành lập các phòng chuyên môn và tổ chức hành chính trực thuộc Ủy ban nhân dân cấp xã đảm bảo đúng quy định: 0,5 điểm</t>
  </si>
  <si>
    <t>Không thực hiện hoặc thực hiện không đúng quy định: 0 điểm</t>
  </si>
  <si>
    <t>Số lượng lãnh đạo UBND cấp xã</t>
  </si>
  <si>
    <t>Đảm bảo đúng quy định: 0,5 điểm</t>
  </si>
  <si>
    <t>Không đảm bảo đúng quy định: 0 điểm</t>
  </si>
  <si>
    <t>Số lượng lãnh đạo các phòng chuyên môn, tổ chức hành chính trực thuộc UBND cấp xã</t>
  </si>
  <si>
    <t>4.2.3</t>
  </si>
  <si>
    <t>Số lượng cấp phó các đơn vị sự nghiệp công lập trực thuộc UBND cấp xã</t>
  </si>
  <si>
    <t>4.2.4</t>
  </si>
  <si>
    <t>Tổng số lượng lãnh đạo UBND cấp xã, các tổ chức, đơn vị trực thuộc UBND cấp xã</t>
  </si>
  <si>
    <t>Xây dựng, ban hành Quy chế làm việc của UBND cấp xã đảm bảo đúng quy định: 0,5 điểm</t>
  </si>
  <si>
    <t>Không thực hiện hoặc thực hiện không đảm bảo quy định: 0 điểm</t>
  </si>
  <si>
    <t>Quy chế làm việc</t>
  </si>
  <si>
    <t>Quy chế dân chủ cơ sở</t>
  </si>
  <si>
    <t>Các phòng chuyên môn, tổ chức hành chính</t>
  </si>
  <si>
    <t>4.4.1</t>
  </si>
  <si>
    <t>4.4.2</t>
  </si>
  <si>
    <t>Các đơn vị sự nghiệp công lập trực thuộc</t>
  </si>
  <si>
    <t>Không đúng quy định, không kịp thời: 0 điểm</t>
  </si>
  <si>
    <t>Ban hành quy định chức năng, nhiệm vụ, quyền hạn của các đơn vị sự nghiệp công lập trực thuộc UBND cấp xã đảm bảo đúng quy trình, quy định, kịp thời: 0,5 điểm</t>
  </si>
  <si>
    <t>Thực hiện đúng quy định: 0,5 điểm;</t>
  </si>
  <si>
    <t>4.5.1</t>
  </si>
  <si>
    <t>Xây dựng, trình Hội đồng nhân dân cấp xã ban hành Nghị quyết quyết định cụ thể biên chế cán bộ, công chức trong các cơ quan của chính quyền địa phương cấp xã, số lượng người làm việc hưởng lương từ ngân sách nhà nước trong các đơn vị sự nghiệp công lập thuộc UBND cấp xã</t>
  </si>
  <si>
    <t>4.5.2</t>
  </si>
  <si>
    <t>4.5.3</t>
  </si>
  <si>
    <t>Sử dụng biên chế cán bộ, công chức</t>
  </si>
  <si>
    <t>Sử dụng số người làm việc hưởng lương từ ngân sách nhà nước trong các đơn vị sự nghiệp công lập</t>
  </si>
  <si>
    <t>4.5.4</t>
  </si>
  <si>
    <t>Sử dụng biên chế đảm bảo trong tổng số biên chế cán bộ, công chức được giao: 0,5 điểm</t>
  </si>
  <si>
    <t>Sử dụng vượt quá số lượng biên chế cán bộ, công chức được giao: 0 điểm</t>
  </si>
  <si>
    <t>Sử dụng đảm bảo trong tổng số người làm việc hưởng lương từ ngân sách nhà nước trong các đơn vị sự nghiệp công lập được giao: 0,5 điểm</t>
  </si>
  <si>
    <t>Sử dụng vượt quá số lượng người làm việc được giao: 0 điểm</t>
  </si>
  <si>
    <t>Xây dựng, hoàn thiện Đề án vị trí việc làm của cơ quan, tổ chức thuộc phạm vi quản lý</t>
  </si>
  <si>
    <t>Không xây dựng hoặc xây dựng không đảm bảo đúng quy định: 0 điểm</t>
  </si>
  <si>
    <t>4.6.1</t>
  </si>
  <si>
    <t>Chỉ đạo, hướng dẫn các đơn vị sự nghiệp công lập tự bảo đảm chi thường xuyên trực thuộc ban hành danh mục vị trí việc làm</t>
  </si>
  <si>
    <t>4.6.2</t>
  </si>
  <si>
    <t>Không thực hiện: 0 điểm</t>
  </si>
  <si>
    <t>Cho phép thành lập mới, sáp nhập, hợp nhất các hội quần chúng cấp xã</t>
  </si>
  <si>
    <t>Tham mưu sắp xếp, sáp nhập thôn, tổ dân phố</t>
  </si>
  <si>
    <t>4.8.1</t>
  </si>
  <si>
    <t>Tham mưu đổi tên thôn, tổ dân phố</t>
  </si>
  <si>
    <t>Đảm bảo đúng quy định: 0,5 điểm;</t>
  </si>
  <si>
    <t>4.8.2</t>
  </si>
  <si>
    <t>Tham mưu chuyển đổi thôn, tổ dân phố</t>
  </si>
  <si>
    <t>4.8.3</t>
  </si>
  <si>
    <t>Thành lập Ban Chỉ đạo cấp xã, Ban Quản lý cấp xã, Ban phát triển thôn, tổ dân phố giai đoạn 2021 - 2025</t>
  </si>
  <si>
    <t>Tham mưu thành lập Ban Chỉ đạo cấp xã</t>
  </si>
  <si>
    <t>Thành lập Ban Quản lý cấp xã</t>
  </si>
  <si>
    <t>Công nhận Ban phát triển thôn, tổ dân phố</t>
  </si>
  <si>
    <t>4.9.1</t>
  </si>
  <si>
    <t>4.9.2</t>
  </si>
  <si>
    <t>4.9.3</t>
  </si>
  <si>
    <t>4.10.</t>
  </si>
  <si>
    <t>Thực hiện quy định về bổ nhiệm, bổ nhiệm lại các chức danh lãnh đạo, quản lý</t>
  </si>
  <si>
    <t>4.11.1</t>
  </si>
  <si>
    <t>4.11.2</t>
  </si>
  <si>
    <t>Thực hiện bổ nhiệm đúng quy trình, quy định, kịp thời: 0,5 điểm</t>
  </si>
  <si>
    <t>Không đúng quy định hoặc đúng quy định nhưng chưa kịp thời: 0 điểm</t>
  </si>
  <si>
    <t>4.11.3</t>
  </si>
  <si>
    <t>Bổ nhiệm</t>
  </si>
  <si>
    <t>Bổ nhiệm lại</t>
  </si>
  <si>
    <t>Thực hiện bổ nhiệm lại đúng quy trình, quy định, kịp thời: 0,5 điểm</t>
  </si>
  <si>
    <t>Thực hiện bổ nhiệm và bổ nhiệm lại</t>
  </si>
  <si>
    <t>Giải ngân nguồn vốn ngân sách nhà nước thực hiện các Chương trình mục tiêu quốc gia</t>
  </si>
  <si>
    <t>Giải ngân nguồn vốn thực hiện các đề án, chính sách của tỉnh</t>
  </si>
  <si>
    <t>6.1.8</t>
  </si>
  <si>
    <t xml:space="preserve"> - Nộp đầy đủ, kịp thời, đúng quy định: 0,5 điểm;
 - Nộp chưa đầy đủ hoặc không kịp thời: 0,25 điểm;
 - Không nộp báo cáo: 0 điểm.</t>
  </si>
  <si>
    <t xml:space="preserve">100% cơ quan, đơn vị thuộc phạm vi quản lý thực hiện đúng quy định về quản lý, sử dụng tài sản công: 0,5 điểm;     
</t>
  </si>
  <si>
    <t>7.1.1</t>
  </si>
  <si>
    <t>7.1.2</t>
  </si>
  <si>
    <t>Có sáng kiến, giải pháp mới trong triển khai nhiệm vụ CCHC được Chủ tịch UBND xã/phường công nhận về hiệu quả áp dụng và phạm vi ảnh hưởng trên địa bàn xã/phường trong năm đánh giá hoặc năm trước liền kề</t>
  </si>
  <si>
    <t>7.2.1</t>
  </si>
  <si>
    <t>Mức độ hoàn hành nhiệm vụ chuyển đổi số theo Kế hoạch Thực nhiệm các nhiệm vụ triển khai Nghị quyết số 57-NQ/TW của Bộ Chính trị và các Văn bản chỉ đạo liên quan của Tỉnh ủy, Ban Chỉ đạo tỉnh, UBND tỉnh</t>
  </si>
  <si>
    <t>Tính điểm theo công thức: (a/b)*điểm tối đa. Trong đó:
a là số nhiệm vụ đã hoàn thành 
b là tổng số nhiệm vụ đề ra theo kế hoạch
Nếu tỷ lệ a/b &lt;0.8 thì điểm đánh giá là 0</t>
  </si>
  <si>
    <t>7.2.2</t>
  </si>
  <si>
    <t>Mức độ ứng dụng Trí tuệ nhân tạo (AI)</t>
  </si>
  <si>
    <t>7.2.3</t>
  </si>
  <si>
    <t>Triển khai Nền tảng Họp trực tuyến</t>
  </si>
  <si>
    <t>Đã triển khai đáp ứng đầy đủ tiêu chí theo quy định: 1 điểm</t>
  </si>
  <si>
    <t>Đã triển khai nhưng chưa đáp ứng đầy đủ tiêu chí theo quy định: 0.5 điểm</t>
  </si>
  <si>
    <t>Chưa triển khai: 0 điểm</t>
  </si>
  <si>
    <t>7.2.4</t>
  </si>
  <si>
    <t>Tỷ lệ xử lý văn bản toàn trình trên môi trường điện tử của các cơ quan HCNN</t>
  </si>
  <si>
    <t>a= Số văn bản toàn trình trên môi trường điện tử;
b= Tổng số Văn bản của đơn vị ban hành.
- Tỷ lệ= a/b;
- Điểm = Tỷ lệ*Điểm tối đa.
- Nếu tỷ lệ dưới 95% : 0 điểm</t>
  </si>
  <si>
    <t>7.2.6</t>
  </si>
  <si>
    <t>7.3.1</t>
  </si>
  <si>
    <t>7.3.2</t>
  </si>
  <si>
    <t>Mức độ duy trì, áp dụng Hệ thống quản lý chất lượng quản lý chất lượng theo TCVN ISO 9001:2015 tại các đơn vị trực thuộc trên địa bàn</t>
  </si>
  <si>
    <t>100% đơn vị duy trì, áp dụng Hệ thống đáp ứng yêu cầu tiêu chuẩn: 0.5 điểm;
Đáp ứng từ 80% - dưới 100% đđơn vị duy trì, áp dụng Hệ thống đáp ứng yêu cầu tiêu chuẩn: 0.25 điểm;
Dưới 80% đơn vị duy trì, áp dụng Hệ thống đáp ứng yêu cầu tiêu chuẩn: 0 điểm.</t>
  </si>
  <si>
    <t>7.3.3</t>
  </si>
  <si>
    <t>Đánh giá mức độ tuân thủ quy trình/hướng dẫn hệ thống, yêu cầu tiêu chuẩn, các quy định liên quan tại cơ quan UBND cấp xã</t>
  </si>
  <si>
    <t>7.3.4</t>
  </si>
  <si>
    <t>Ban hành, áp dụng các quy trình nội bộ giải quyết công việc chuyên môn và điều hành tác nghiệp tại cơ quan UBND cấp xã (không liên quan đến giải quyết TTHC)</t>
  </si>
  <si>
    <t>7.3.5</t>
  </si>
  <si>
    <t>Đánh giá mức độ tuân thủ các quy trình nội bộ giải quyết công việc tại cơ quan UBND cấp xã (thông qua kiểm tra, bốc mẫu hồ sơ tại đơn vị để đánh giá)</t>
  </si>
  <si>
    <t xml:space="preserve">Đánh giá việc tuân thủ quy trình giải quyết TTHC trên Cổng dịch vụ công quốc gia/Hệ thống thông tin giải quyết TTHC của tỉnh (thông qua kiểm tra trực tiếp trên Cổng/Hệ thống) </t>
  </si>
  <si>
    <t>Có từ 03 sáng kiến (giải pháp mới) trở lên: 1 điểm;
Có 02 sáng kiến (giải pháp mới): 0,5 điểm;
Có 01 sáng kiến (giải pháp mới): 0,25 điểm;
Không có sáng kiến hoặc giải pháp mới: 0 điểm.</t>
  </si>
  <si>
    <t>Có từ 02 sáng kiến (giải pháp mới) trở lên: 1,0 điểm;
Có 01 sáng kiến (giải pháp mới): 0,5 điểm;
Không có sáng kiến hoặc giải pháp mới: 0 điểm.</t>
  </si>
  <si>
    <t>Đối với công chức</t>
  </si>
  <si>
    <t>Đối với viên chức</t>
  </si>
  <si>
    <t>5.2.1</t>
  </si>
  <si>
    <t>5.2.2</t>
  </si>
  <si>
    <t>Chấp hành kỷ luật, kỷ cương hành chính của cán bộ, công chức, viên chức</t>
  </si>
  <si>
    <t>UBND tỉnh yêu cầu kiểm điểm</t>
  </si>
  <si>
    <t>Kỷ luật</t>
  </si>
  <si>
    <t>5.3.1</t>
  </si>
  <si>
    <t>5.3.2</t>
  </si>
  <si>
    <t>5.4.1</t>
  </si>
  <si>
    <t>5.4.2</t>
  </si>
  <si>
    <t>Đào tạo, bồi dưỡng cán bộ, công chức, viên chức</t>
  </si>
  <si>
    <t>Thông tin hồ sơ CBCCVC được cập nhật đầy đủ và phê duyệt đúng thời gian quy định: 2 điểm;
Thông tin hồ sơ CBCCVC được cập nhật, phê duyệt nhưng chưa đầy đủ thì điểm đánh giá được tính theo công thức: a*điểm tối đa, trong đó: a là tỷ lệ %  hoàn thành;</t>
  </si>
  <si>
    <t>Thực hiện chế độ chính sách đối với CBCCVC</t>
  </si>
  <si>
    <t>Chính sách nghỉ hưu, thôi việc</t>
  </si>
  <si>
    <t>Chính sách tiền lương</t>
  </si>
  <si>
    <t>Chính sách khác</t>
  </si>
  <si>
    <t>5.6.1</t>
  </si>
  <si>
    <t>5.6.2</t>
  </si>
  <si>
    <t>5.6.3</t>
  </si>
  <si>
    <t>Tỷ lệ cơ quan, tổ chức hành chính, đơn vị sự nghiệp của xã, phường bố trí công chức, viên chức theo đúng vị trí việc làm được phê duyệt</t>
  </si>
  <si>
    <t>Ban hành Kế hoạch đào tạo, bồi dưỡng</t>
  </si>
  <si>
    <t>Đúng quy định, kịp thời: 0,5 điểm</t>
  </si>
  <si>
    <t>Đúng quy định nhưng chưa kịp thời: 0,25 điểm</t>
  </si>
  <si>
    <t>Không đúng quy định hoặc không ban hành kế hoạch: 0 điểm</t>
  </si>
  <si>
    <t>Mức độ hoàn thành kế hoạch đào tạo, bồi dưỡng cán bộ, công chức, viên chức của xã, phường</t>
  </si>
  <si>
    <t>TỔNG ĐIỂM</t>
  </si>
  <si>
    <t>Chính sách tinh giản biên chế</t>
  </si>
  <si>
    <t>Đầy đủ, đúng quy định, kịp thời: 1 điểm;
Đầy đủ, đúng quy định nhưng chưa kịp thời: 0,5 điểm;
Không đầy đủ hoặc không đúng quy định: 0 điểm.</t>
  </si>
  <si>
    <t>Tham mưu quy trình bầu, miễn nhệm, bãi nhiệm thành viên UBND cấp xã</t>
  </si>
  <si>
    <t>5.4.3</t>
  </si>
  <si>
    <t>5.6.4</t>
  </si>
  <si>
    <t>7.3.6</t>
  </si>
  <si>
    <t>CẢI CÁCH THỦ TỤC HÀNH CHÍNH VÀ CUNG CẤP DỊCH VỤ CÔNG TRỰC TUYẾN: 9 tiêu chí và 14 tiêu chí thành phần</t>
  </si>
  <si>
    <t>Hoàn thành 100%: 1 điểm;
Hoàn thành từ 80 % đến dưới 100%: 0,25 điểm;
Hoàn thành dưới 80%: 0 điểm.</t>
  </si>
  <si>
    <t>Tổ chức thực hiện kịp thời, đầy đủ, đảm bảo chất lượng: 1 điểm;
Tổ chức thực hiện không đầy đủ hoặc không kịp thời hoặc không đảm bảo chất lượng: 0,25 điểm;
Không tổ chức thực hiện: 0 điểm.</t>
  </si>
  <si>
    <t>Thực hiện kịp thời, đầy đủ, đảm bảo chất lượng: 1 điểm;
Thực hiện đầy đủ nhưng không đảm bảo chất lượng hoặc không kịp thời: 0,25 điểm;
Thực hiện không đầy đủ, kịp thời hoặc không đảm bảo chất lượng hoặc không tổ chức thực hiện: 0 điểm.</t>
  </si>
  <si>
    <t>2.3</t>
  </si>
  <si>
    <t>Báo cáo đúng thời gian quy định và đảm bảo chất lượng: 1 điểm;
Báo cáo không đảm bảo chất lượng hoặc không đúng thời gian: 0,25 điểm;
Không thực hiện báo cáo: 0 điểm.</t>
  </si>
  <si>
    <t>Tổ chức kiểm tra: 1 điểm;
Không tổ chức kiểm tra: 0 điểm.</t>
  </si>
  <si>
    <t>1.7.1</t>
  </si>
  <si>
    <t>1.7.2</t>
  </si>
  <si>
    <t>1.7.3</t>
  </si>
  <si>
    <t>Đổi mới sáng tạo</t>
  </si>
  <si>
    <t>Chuyển đổi số trong cơ quan Nhà nước</t>
  </si>
  <si>
    <t>Áp dụng ISO 9001</t>
  </si>
  <si>
    <t>Có ban hành Kế hoạch, văn bản, hồ sơ, tài liệu, báo cáo đề xuất Phương án đơn giản hóa TTHC để chứng minh việc thực hiện tổ chức rà soát, đánh giá TTHC: 0,5 điểm;
Không ban hành Kế hoạch, văn bản, hồ sơ, tài liệu, báo cáo đề xuất Phương án đơn giản hóa TTHC để chứng minh việc thực hiện tổ chức rà soát, đánh giá TTHC: 0 điểm;</t>
  </si>
  <si>
    <t>CÔNG TÁC TRIỂN KHAI THỰC HIỆN CẢI CÁCH HÀNH CHÍNH</t>
  </si>
  <si>
    <t>CẢI CÁCH THỂ CHẾ</t>
  </si>
  <si>
    <t>CẢI CÁCH TỔ CHỨC BỘ MÁY</t>
  </si>
  <si>
    <t>CẢI CÁCH CHẾ ĐỘ CÔNG VỤ</t>
  </si>
  <si>
    <t>CẢI CÁCH TÀI CHÍNH CÔNG</t>
  </si>
  <si>
    <t>ĐỔI MỚI SÁNG TẠO, CHUYỂN ĐỔI SỐ VÀ ÁP DỤNG ISO 9001</t>
  </si>
  <si>
    <t>1.6.4</t>
  </si>
  <si>
    <t>Thực hiện số hóa tài liệu lưu trữ giấy hình thành trước ngày 01/7/2025</t>
  </si>
  <si>
    <t>Tính theo công thức: a/b * điểm tối đa, trong đó:
- a là tổng số hồ sơ TTHC được tiếp nhận, xử lý, trả kết quả giải quyết qua Hệ thống thông tin giải quyết TTHC của tỉnh
- b là tổng số hồ sơ TTHC của đơn vị</t>
  </si>
  <si>
    <t xml:space="preserve">Tính theo công thức: a/b * điểm tối đa, trong đó:
- a là số Quyết định công bố đã được cập nhật, niêm yết đúng quy định. 
- b là Tổng số Quyết định phải công bố cập nhật, niêm yết đúng quy định.  </t>
  </si>
  <si>
    <t xml:space="preserve"> - Ban hành đầy đủ, kịp thời theo quy định: 1,0 điểm;
 - Ban hành chưa đầy đủ hoặc chưa kịp thời: 0,5 điểm;
 - Chưa ban hành: 0 điểm.</t>
  </si>
  <si>
    <t xml:space="preserve"> - Ban hành đầy đủ, kịp thời theo quy định: 1 điểm;
 - Ban hành nhưng chưa đầy đủ hoặc chưa kịp thời: 0,5 điểm;
 - Chưa ban hành: 0 điểm.</t>
  </si>
  <si>
    <t xml:space="preserve">Tính điểm theo công thức: (b/a)* điểm tối đa, trong đó:
(a) là tổng số tiền được cấp trên phân bổ;
(b) là số tiền đã giải ngân. </t>
  </si>
  <si>
    <t>Thực hiện quy định về sử dụng các nguồn tài chính và phân phối kết quả tài chính tại các đơn vị SNCL</t>
  </si>
  <si>
    <t>Không có sai phạm được phát hiện trong năm đánh giá: 0,5 điểm;
Có sai phạm được phát hiện trong năm đánh giá nhưng đã khắc phục sai phạm: 0,25 điểm;
Có sai phạm được phát hiện trong năm đánh giá nhưng chưa khắc phục xong: 0 điểm.</t>
  </si>
  <si>
    <t>Mức độ quan tâm của cá nhân, tổ chức đến thông tin trên Trang TTĐT của xã, phường</t>
  </si>
  <si>
    <t>Có từ 03 kênh tuyên truyền CCHC trở lên: 0,5 điểm; 
Có từ 01 đến dưới dưới 03 kênh tuyên truyền: 0,25 điểm; 
Không tuyên truyền: 0 điểm.</t>
  </si>
  <si>
    <t xml:space="preserve">Có từ 20.000 lượt xem/năm trở lên: 0,5 điểm; 
Có từ 10.000 lượt xem/năm - dưới 20.000 lượt xem/năm: 0,25 điểm; 
Có dưới 10.000 lượt xem/năm: 0 điểm.  </t>
  </si>
  <si>
    <t>a = Tổng số mét giá tài liệu lưu trữ giấy hình thành trước ngày 01/7/2025 có giá trị cao, tần suất khai thác lớn,... của địa phương đã thực hiện số hóa trong năm;
b = Tổng số mét giá tài liệu lưu trữ giấy hình thành trước ngày 01/7/2025 của địa phương đang tồn đọng trong năm.
- Tỷ lệ = a/b;
- Nếu a/b &gt;= 30% thì đạt điểm tối đa
- Nếu a/b &lt; 30% thì điểm tính như sau: a/b*100/30*0,5 điểm.</t>
  </si>
  <si>
    <t>100% dự thảo văn bản phù hợp thẩm quyền, nội dung và đảm bảo tính khả thi: 1 điểm</t>
  </si>
  <si>
    <t>100% dự thảo văn bản phù hợp về thể thức và kỹ thuật trình bày: 0,5 điểm</t>
  </si>
  <si>
    <t>Không có kết luận kiểm tra của cơ quan có thẩm quyền về văn bản trái pháp luật: 0,5 điểm</t>
  </si>
  <si>
    <t>Tổ chức thực hiện kịp thời 100%: 1 điểm;
Tổ chức thực hiện kịp thời 80% đến dưới 100%: 0,5 điểm;
Tổ chức thực hiện kịp thời 60% đến dưới 80%: 0,25 điểm;
Tổ chức thực hiện kịp thời dưới 60%: 0 điểm.</t>
  </si>
  <si>
    <t>Tiếp nhận, xử lý phản ánh, kiến nghị (PAKN) của cá nhân, tổ chức đối với TTHC thuộc thẩm quyền giải quyết của đơn vị</t>
  </si>
  <si>
    <t>Tính điểm theo công thức: b/a*điểm tối đa. Trong đó:
a là tổng số TTHC đủ điều kiện toàn trình
b là số dịch vụ công trực tuyến toàn trình được cung cấp trên cổng DVCQG
Nếu b/a &lt;0.60 thì điểm đánh giá là 0.</t>
  </si>
  <si>
    <t>Kết quả khắc phục tồn tại hạn chế sau kiểm tra do cấp trên chỉ ra, sau khi có kết quả xếp loại chỉ số CCHC cấp xã</t>
  </si>
  <si>
    <t>Thực hiện nghiệp vụ lưu trữ số trên Hệ thống Quản lý Văn bản và Hồ sơ công việc; số hóa tài liệu lưu trữ giấy hình thành trước ngày 01/7/2025</t>
  </si>
  <si>
    <t>Có ít nhất 01 cuộc đối thoại/diễn đàn được tổ chức trong năm: 0,25 điểm</t>
  </si>
  <si>
    <r>
      <t xml:space="preserve">Tính điểm theo công thức: (b/a) *điểm tối đa; Trong đó:
a là tổng số kiến nghị phải trả lời;
b là số kiến nghị đã được trả lời;
Trường hợp a = 0 thì </t>
    </r>
    <r>
      <rPr>
        <i/>
        <u/>
        <sz val="11"/>
        <rFont val="Times New Roman"/>
        <family val="1"/>
      </rPr>
      <t>đạt điểm tối đa.</t>
    </r>
  </si>
  <si>
    <r>
      <t xml:space="preserve">Tuyển dụng, tiếp nhận, điều động, biệt phái công chức, viên chức
</t>
    </r>
    <r>
      <rPr>
        <sz val="12"/>
        <rFont val="Times New Roman"/>
        <family val="1"/>
      </rPr>
      <t>(Trong năm không phát sinh hồ sơ công việc tại nhiệm vụ này thì được tính điểm tối đa)</t>
    </r>
  </si>
  <si>
    <t>Tính điểm theo công thức: (b/a)* điểm tối đa, trong đó:
a là tổng số tiền phải nộp NSNN;
b là số tiền đã nộp NSNN.</t>
  </si>
  <si>
    <t>Chất lượng cung cấp thông tin trên Trang thông tin điện tử của đơn vị</t>
  </si>
  <si>
    <t>Chất lượng Trang thông tin điện tử chấm điểm theo quy định của UBND tỉnh:
Từ 70% - 100% thì điểm đánh giá được tính theo công thức: a*điểm tối đa, trong đó a là tỷ lệ %  đạt được;
Dưới 70%: 0 điểm.</t>
  </si>
  <si>
    <r>
      <t xml:space="preserve">Phụ lục II
BỘ CHỈ SỐ CẢI CÁCH HÀNH CHÍNH CẤP XÃ
</t>
    </r>
    <r>
      <rPr>
        <i/>
        <sz val="12"/>
        <rFont val="Times New Roman"/>
        <family val="1"/>
      </rPr>
      <t>(Kèm theo Quyết định số          /QĐ-UBND ngày     /      /2025 của UBND tỉnh)</t>
    </r>
  </si>
  <si>
    <t>Ban hành Quyết định kèm danh mục hồ sơ cơ quan kịp thời, chất lượng theo yêu cầu: 0,25 điểm</t>
  </si>
  <si>
    <t>Cập nhật danh mục hồ sơ cơ quan lên Hệ thống Quản lý Văn bản và Hồ sơ công việc kịp thời, đúng quy định: 0,25 điểm</t>
  </si>
  <si>
    <t>Thực hiện tạo lập hồ sơ điện tử trên Hệ thống Quản lý Văn bản và Hồ sơ công việc: 0,5 điểm</t>
  </si>
  <si>
    <r>
      <t>Mức độ hoàn thành tham mưu xây dựng văn bản QPPL (nếu trong năm không được giao tham mưu ban hành thì</t>
    </r>
    <r>
      <rPr>
        <sz val="12"/>
        <rFont val="Times New Roman"/>
        <family val="1"/>
      </rPr>
      <t xml:space="preserve"> được điểm tối đa</t>
    </r>
    <r>
      <rPr>
        <sz val="12"/>
        <rFont val="Times New Roman"/>
        <family val="1"/>
        <charset val="163"/>
      </rPr>
      <t>)</t>
    </r>
  </si>
  <si>
    <r>
      <t xml:space="preserve">Thực hiện đúng quy trình theo Luật Ban hành văn bản QPPL và Nghị định hướng dẫn thi hành  (nếu trong năm không được giao tham mưu ban hành thì </t>
    </r>
    <r>
      <rPr>
        <sz val="12"/>
        <rFont val="Times New Roman"/>
        <family val="1"/>
      </rPr>
      <t>được điểm tối đa)</t>
    </r>
  </si>
  <si>
    <r>
      <t>Chất lượng của văn bản QPPL do cơ quan tham mưu ban hành (nếu trong năm không được giao tham mưu ban hành thì</t>
    </r>
    <r>
      <rPr>
        <sz val="12"/>
        <rFont val="Times New Roman"/>
        <family val="1"/>
      </rPr>
      <t xml:space="preserve"> được điểm tối đa)</t>
    </r>
  </si>
  <si>
    <t>Tất cả văn bản đã hoàn thành việc xử lý đúng thời gian quy định: 0,5 điểm;
Có văn bản chưa hoàn thành việc xử lý hoặc đã hoàn thành việc xử lý nhưng không đúng thời gian quy định: 0 điểm</t>
  </si>
  <si>
    <r>
      <t xml:space="preserve">Xử lý văn bản trái pháp luật do cơ quan có thẩm quyền kiến nghị (nếu sau kiểm tra không có nội dung phải xử lý thì </t>
    </r>
    <r>
      <rPr>
        <sz val="12"/>
        <rFont val="Times New Roman"/>
        <family val="1"/>
      </rPr>
      <t>chấm điểm tối đa</t>
    </r>
    <r>
      <rPr>
        <sz val="12"/>
        <rFont val="Times New Roman"/>
        <family val="1"/>
        <charset val="163"/>
      </rPr>
      <t>)</t>
    </r>
  </si>
  <si>
    <t>Tất cả văn bản đã có kết quả xử lý: 0,5 điểm;
Có văn bản chưa có kết quả xử lý hoặc đã có kết quả xử lý nhưng không kịp thời: 0 điểm</t>
  </si>
  <si>
    <r>
      <t xml:space="preserve">Tham mưu xử lý kết quả sau rà soát (nếu thông qua rà soát không có nội dung phải xử lý thì </t>
    </r>
    <r>
      <rPr>
        <sz val="12"/>
        <rFont val="Times New Roman"/>
        <family val="1"/>
      </rPr>
      <t>đạt điểm tối đa</t>
    </r>
    <r>
      <rPr>
        <sz val="12"/>
        <rFont val="Times New Roman"/>
        <family val="1"/>
        <charset val="163"/>
      </rPr>
      <t xml:space="preserve"> của tiêu chí)</t>
    </r>
  </si>
  <si>
    <t>Tổ chức thực hiện các văn bản QPPL mới ban hành (Bộ luật; Luật; Nghị định; Thông tư; Nghị quyết của HĐND tỉnh, Quyết định của UBND tỉnh); triển khai kịp thời Nghị quyết số 66-NQ/TW ngày 30/4/2025 của Bộ Chính trị</t>
  </si>
  <si>
    <r>
      <t xml:space="preserve">Phối hợp khảo sát việc thi hành văn bản QPPL theo đề nghị của Sở Tư pháp (nếu không được đề nghị khảo sát thì </t>
    </r>
    <r>
      <rPr>
        <sz val="12"/>
        <rFont val="Times New Roman"/>
        <family val="1"/>
      </rPr>
      <t>chấm điểm tối đa</t>
    </r>
    <r>
      <rPr>
        <sz val="12"/>
        <rFont val="Times New Roman"/>
        <family val="1"/>
        <charset val="163"/>
      </rPr>
      <t>)</t>
    </r>
  </si>
  <si>
    <t>Thực hiện khảo sát, gửi kết quả khảo sát đúng thời hạn, đầy đủ: 1 điểm;
Thực hiện khảo sát, gửi kết quả không đầy đủ hoặc chậm thời hạn: 0,25 điểm;
Không thực hiện khảo sát: 0 điểm.</t>
  </si>
  <si>
    <t>Từ 50% trở lên: 1 điểm;
Từ 25% - dưới 50%: 0,5 điểm;
Dưới 25%: 0 điểm.</t>
  </si>
  <si>
    <r>
      <t>Thực hiện việc xin lỗi người dân, tổ chức khi để xảy ra trễ hẹn, chậm giải quyết hồ sơ TTHC (nếu không có sai sót, trễ hẹn thì đạt điểm tối đa của tiêu ch</t>
    </r>
    <r>
      <rPr>
        <u/>
        <sz val="11"/>
        <rFont val="Times New Roman"/>
        <family val="1"/>
      </rPr>
      <t>í</t>
    </r>
    <r>
      <rPr>
        <sz val="11"/>
        <rFont val="Times New Roman"/>
        <family val="1"/>
      </rPr>
      <t>)</t>
    </r>
  </si>
  <si>
    <t>Tính theo công thức: a/b * điểm tối đa, trong đó:
- a là tổng số hồ sơ TTHC kiểm tra được cập nhật đầy đủ các trường thông tin trên Hệ thống thông tin giải quyết TTHC của tỉnh;
- b là tổng số hồ sơ  TTHC được kiểm tra trên Hệ thống thông tin giải quyết TTHC của tỉnh.</t>
  </si>
  <si>
    <t>Không đảm bảo đúng quy định: 0 điểm.</t>
  </si>
  <si>
    <t>100% đảm bảo đúng quy định: 0,5 điểm;</t>
  </si>
  <si>
    <t>Dưới 100% không đảm bảo đúng quy định: 0 điểm.</t>
  </si>
  <si>
    <t>Không thực hiện hoặc thực hiện không đầy đủ: 0 điểm.</t>
  </si>
  <si>
    <t>Tham mưu ban hành Quy chế dân chủ cơ sở đảm bảo đúng quy định: 0,5 điểm;</t>
  </si>
  <si>
    <t>Ban hành chức năng, nhiệm vụ, quyền hạn của các phòng chuyên môn, tổ chức hành chính đúng quy trình, quy định, kịp thời: 0,5 điểm;</t>
  </si>
  <si>
    <t>Không đúng quy định, không kịp thời: 0 điểm.</t>
  </si>
  <si>
    <t>Không thực hiện hoặc thực hiện không đúng quy định: 0 điểm.</t>
  </si>
  <si>
    <t>Đảm bảo đúng quy định, không trùng lặp: 0,5 điểm;</t>
  </si>
  <si>
    <t>100% thực hiện bổ nhiệm, bổ nhiệm lại đúng quy trình, quy định, kịp thời: 0,5 điểm;</t>
  </si>
  <si>
    <t>Dưới 100% thực hiện bổ nhiệm, bổ nhiệm lại không đúng quy trình, quy định và không kịp thời: 0 điểm.</t>
  </si>
  <si>
    <r>
      <t xml:space="preserve">  5.1</t>
    </r>
    <r>
      <rPr>
        <b/>
        <sz val="7"/>
        <rFont val="Times New Roman"/>
        <family val="1"/>
      </rPr>
      <t xml:space="preserve">            </t>
    </r>
    <r>
      <rPr>
        <b/>
        <sz val="12"/>
        <rFont val="Times New Roman"/>
        <family val="1"/>
      </rPr>
      <t> </t>
    </r>
  </si>
  <si>
    <t>100% số cơ quan, tổ chức, đơn vị: 1,5 điểm;</t>
  </si>
  <si>
    <t>Từ 80% - dưới 100% số cơ quan, tổ chức, đơn vị: 1 điểm;</t>
  </si>
  <si>
    <t>Từ 60% - dưới 80% số cơ quan, tổ chức, đơn vị: 0.5 điểm;</t>
  </si>
  <si>
    <t>Dưới 60% số cơ quan, tổ chức: 0 điểm</t>
  </si>
  <si>
    <t>Đúng quy định, kịp thời: 1 điểm;</t>
  </si>
  <si>
    <t>Đúng quy định nhưng chưa kịp thời: 0,5 điểm;</t>
  </si>
  <si>
    <t>Không đúng quy định: 0 điểm.</t>
  </si>
  <si>
    <t>Đúng quy định, kịp thời: 1 điểm.</t>
  </si>
  <si>
    <t>Đúng quy định nhưng chưa kịp thời: 0,5 điểm.</t>
  </si>
  <si>
    <t>Trong năm KHÔNG CÓ văn bản yêu cầu kiểm điểm: 1.0 điểm;</t>
  </si>
  <si>
    <t>Trong năm đơn vị có 01 văn bản yêu cầu kiểm điểm: 0.5 điểm;</t>
  </si>
  <si>
    <t>.</t>
  </si>
  <si>
    <t>Trong năm không có Lãnh đạo UBND cấp xã bị kỷ luật từ mức khiển trách trở lên: 0.5 điểm</t>
  </si>
  <si>
    <t>Trong năm không có lãnh đạo các cơ quan, tổ chức hành chính thuộc UBND cấp xã bị kỷ luật từ mức khiển trách trở lên: 0.5 điểm</t>
  </si>
  <si>
    <t>Trong năm không có lãnh đạo các đơn vị sự nghiệp trực thuộc bị kỷ luật từ mức khiển trách trở lên: 0.5 điểm</t>
  </si>
  <si>
    <t>Trong năm không có công chức, viên chức thuộc UBND cấp xã (không giữ chức vụ lãnh đạo, quản lý) bị kỷ luật từ mức khiển trách trở lên: 0.5 điểm</t>
  </si>
  <si>
    <t xml:space="preserve"> - Không có sai phạm được phát hiện trong năm đánh giá: 0,5 điểm;
 - Có sai phạm được phát hiện trong năm đánh giá nhưng đã khắc phục xong: 0,25 điểm;
 - Có sai phạm được phát hiện trong năm đánh giá nhưng chưa khắc phục xong: 0 điểm.</t>
  </si>
  <si>
    <t>Xây dựng dự toán gửi cơ quan quản lý cấp trên trực tiếp kịp thời, đầy đủ mẫu biểu: 0,5 điểm;</t>
  </si>
  <si>
    <t>Phân bổ và giao dự toán kịp thời, đúng quy định: 1,0 điểm;</t>
  </si>
  <si>
    <t>Lập và nộp Báo cáo quyết toán năm đúng thời gian, đầy đủ mẫu biểu theo quy định: 0,5 điểm;</t>
  </si>
  <si>
    <t>Công khai đầy đủ theo quy định: 1,0 điểm;</t>
  </si>
  <si>
    <r>
      <t xml:space="preserve">Thực hiện các kiến nghị sau thanh tra, kiểm tra, kiểm toán nhà nước về tài chính, ngân sách </t>
    </r>
    <r>
      <rPr>
        <i/>
        <sz val="11"/>
        <rFont val="Times New Roman"/>
        <family val="1"/>
      </rPr>
      <t>(Trường hợp không có kiến nghị sau thanh tra, kiểm tra, kiểm toán thì đạt điểm tối đa)</t>
    </r>
  </si>
  <si>
    <t>Kiểm tra việc thực hiện các quy định về quản lý, sử dụng tài sản công: 0,5 điểm</t>
  </si>
  <si>
    <t>Đã rà soát, chuẩn hóa, cập nhật số liệu vào Cơ sở dữ liệu quốc gia về tài sản công: 0,5 điểm</t>
  </si>
  <si>
    <t>Có ứng dụng AI phục vụ công chức, viên chức: 0.5 điểm;
Có ứng dụng AI phục vụ người dân, doanh nghiệp: 0.5 điểm;
Có ứng dụng AI nâng cao khác: 0.5 điểm.</t>
  </si>
  <si>
    <t>Tuân thủ hoàn toàn theo các quy trình: 1 điểm;
Đáp ứng từ 90% - &lt;100% quy trình đã công bố: 0.5 điểm;
Đáp ứng từ 70% - &lt; 80% quy trình đã công bố: 0.25 điểm
Đáp ứng dưới 70% quy trình đã công bố: 0 điểm.</t>
  </si>
  <si>
    <t>Ban hành, áp dụng từ 10 quy trình trở lên: 1 điểm;
Ban hành, áp dụng từ 5 đến dưới 10 quy trình: 0.5 điểm;
Ban hành, áp dụng dưới 5 quy trình: 0 điểm.</t>
  </si>
  <si>
    <t>Tuân thủ hoàn toàn theo quy trình/ hướng dẫn: 1 điểm;
Thực hiện nhưng chưa tuân thủ hoàn toàn theo quy trình/ hướng dẫn: 0.5 điểm;
Không thực hiện: 0 điểm.</t>
  </si>
  <si>
    <t>Tuân thủ theo quy trình, có file kết quả gắn kèm: 1 điểm;
Đáp ứng từ 90% - &lt; 100% theo quy trình đã công bố, có file đính kèm kết quả: 0.5 điểm;
Đáp ứng từ 70% - &lt; 80% theo quy trình đã công bố, có file đính kèm kết quả: 0.25 điểm;
Đáp ứng dưới 70% quy trình đã công bố: 0 điểm.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</si>
</sst>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ont>
    <font>
      <b/>
      <sz val="12"/>
      <name val="Times New Roman"/>
      <family val="1"/>
    </font>
    <font>
      <sz val="12"/>
      <name val="Arial"/>
      <family val="2"/>
      <charset val="163"/>
    </font>
    <font>
      <sz val="12"/>
      <name val="Times New Roman"/>
      <family val="1"/>
    </font>
    <font>
      <b/>
      <sz val="12"/>
      <name val="Arial"/>
      <family val="2"/>
      <charset val="163"/>
    </font>
    <font>
      <sz val="12"/>
      <color theme="1"/>
      <name val="Arial"/>
      <family val="2"/>
      <charset val="163"/>
    </font>
    <font>
      <b/>
      <sz val="11"/>
      <name val="Times New Roman"/>
      <family val="1"/>
    </font>
    <font>
      <sz val="11"/>
      <name val="Calibri"/>
      <family val="2"/>
    </font>
    <font>
      <i/>
      <sz val="11"/>
      <name val="Times New Roman"/>
      <family val="1"/>
    </font>
    <font>
      <sz val="11"/>
      <name val="Times New Roman"/>
      <family val="1"/>
    </font>
    <font>
      <i/>
      <sz val="12"/>
      <name val="Times New Roman"/>
      <family val="1"/>
    </font>
    <font>
      <b/>
      <sz val="11"/>
      <name val="Calibri"/>
      <family val="2"/>
    </font>
    <font>
      <b/>
      <sz val="7"/>
      <name val="Times New Roman"/>
      <family val="1"/>
    </font>
    <font>
      <sz val="11"/>
      <color indexed="8"/>
      <name val="Calibri"/>
      <family val="2"/>
    </font>
    <font>
      <b/>
      <sz val="12"/>
      <name val="Times New Roman"/>
      <family val="1"/>
      <charset val="163"/>
    </font>
    <font>
      <sz val="12"/>
      <name val="Times New Roman"/>
      <family val="1"/>
      <charset val="163"/>
    </font>
    <font>
      <i/>
      <sz val="12"/>
      <name val="Times New Roman"/>
      <family val="1"/>
      <charset val="163"/>
    </font>
    <font>
      <sz val="12"/>
      <name val="Calibri"/>
      <family val="2"/>
      <charset val="163"/>
    </font>
    <font>
      <u/>
      <sz val="11"/>
      <name val="Times New Roman"/>
      <family val="1"/>
    </font>
    <font>
      <i/>
      <u/>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Fill="0" applyProtection="0"/>
    <xf numFmtId="0" fontId="5" fillId="0" borderId="0"/>
    <xf numFmtId="0" fontId="13" fillId="0" borderId="0" applyFill="0" applyProtection="0"/>
  </cellStyleXfs>
  <cellXfs count="98">
    <xf numFmtId="0" fontId="0" fillId="0" borderId="0" xfId="0" applyFill="1" applyProtection="1"/>
    <xf numFmtId="0" fontId="3" fillId="0" borderId="1" xfId="0" applyFont="1" applyFill="1" applyBorder="1"/>
    <xf numFmtId="0" fontId="2" fillId="0" borderId="1" xfId="0" applyFont="1" applyFill="1" applyBorder="1"/>
    <xf numFmtId="0" fontId="3" fillId="0" borderId="1" xfId="0" applyFont="1" applyFill="1" applyBorder="1" applyAlignment="1">
      <alignment horizontal="center" vertical="center"/>
    </xf>
    <xf numFmtId="0" fontId="8" fillId="0" borderId="1" xfId="0" applyFont="1" applyFill="1" applyBorder="1" applyAlignment="1" applyProtection="1">
      <alignment vertical="center" wrapText="1"/>
    </xf>
    <xf numFmtId="0" fontId="4" fillId="0" borderId="1" xfId="0" applyFont="1" applyFill="1" applyBorder="1"/>
    <xf numFmtId="0" fontId="6" fillId="0" borderId="1" xfId="0" applyFont="1" applyFill="1" applyBorder="1" applyAlignment="1" applyProtection="1">
      <alignment horizontal="left" vertical="center" wrapText="1"/>
    </xf>
    <xf numFmtId="0" fontId="8" fillId="0" borderId="1" xfId="0" applyFont="1" applyFill="1" applyBorder="1" applyAlignment="1" applyProtection="1">
      <alignment wrapText="1"/>
    </xf>
    <xf numFmtId="0" fontId="8" fillId="0" borderId="1" xfId="0" applyFont="1" applyFill="1" applyBorder="1" applyAlignment="1" applyProtection="1">
      <alignment horizontal="left" vertical="center" wrapText="1"/>
    </xf>
    <xf numFmtId="2" fontId="3" fillId="0" borderId="1" xfId="0" applyNumberFormat="1" applyFont="1" applyFill="1" applyBorder="1" applyAlignment="1">
      <alignment vertical="center"/>
    </xf>
    <xf numFmtId="2" fontId="6" fillId="0" borderId="1" xfId="0" applyNumberFormat="1" applyFont="1" applyFill="1" applyBorder="1" applyAlignment="1" applyProtection="1">
      <alignment horizontal="center" vertical="center" wrapText="1"/>
    </xf>
    <xf numFmtId="0" fontId="2" fillId="0" borderId="1" xfId="0" applyFont="1" applyFill="1" applyBorder="1" applyAlignment="1">
      <alignment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wrapText="1"/>
    </xf>
    <xf numFmtId="0" fontId="10" fillId="0" borderId="1" xfId="0" applyFont="1" applyFill="1" applyBorder="1" applyAlignment="1" applyProtection="1">
      <alignment vertical="center" wrapText="1"/>
    </xf>
    <xf numFmtId="0" fontId="1" fillId="0" borderId="1" xfId="0" applyFont="1" applyFill="1" applyBorder="1" applyAlignment="1">
      <alignment vertical="center"/>
    </xf>
    <xf numFmtId="0" fontId="3" fillId="0" borderId="1" xfId="0" applyFont="1" applyFill="1" applyBorder="1" applyAlignment="1">
      <alignment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xf>
    <xf numFmtId="2" fontId="9"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wrapText="1"/>
    </xf>
    <xf numFmtId="0" fontId="9" fillId="0" borderId="1" xfId="0" applyFont="1" applyFill="1" applyBorder="1" applyAlignment="1" applyProtection="1">
      <alignment wrapText="1"/>
    </xf>
    <xf numFmtId="0" fontId="6" fillId="0" borderId="1" xfId="0" applyFont="1" applyFill="1" applyBorder="1" applyAlignment="1" applyProtection="1">
      <alignment horizontal="left"/>
    </xf>
    <xf numFmtId="0" fontId="10" fillId="0" borderId="1" xfId="0" applyFont="1" applyFill="1" applyBorder="1" applyAlignment="1" applyProtection="1">
      <alignment horizontal="justify" vertical="center" wrapText="1"/>
    </xf>
    <xf numFmtId="2" fontId="2"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2" fontId="6" fillId="0" borderId="1" xfId="0" applyNumberFormat="1" applyFont="1" applyFill="1" applyBorder="1" applyAlignment="1" applyProtection="1">
      <alignment horizontal="center"/>
    </xf>
    <xf numFmtId="0" fontId="1" fillId="0" borderId="1" xfId="0" applyFont="1" applyFill="1" applyBorder="1" applyAlignment="1">
      <alignment horizontal="center"/>
    </xf>
    <xf numFmtId="2" fontId="8" fillId="0" borderId="1" xfId="0" applyNumberFormat="1" applyFont="1" applyFill="1" applyBorder="1" applyAlignment="1" applyProtection="1">
      <alignment wrapText="1"/>
    </xf>
    <xf numFmtId="0" fontId="3" fillId="0" borderId="1"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justify" vertical="center" wrapText="1"/>
    </xf>
    <xf numFmtId="2" fontId="1" fillId="0" borderId="1" xfId="0" applyNumberFormat="1" applyFont="1" applyFill="1" applyBorder="1" applyAlignment="1" applyProtection="1">
      <alignment horizontal="center" vertical="center" wrapText="1"/>
    </xf>
    <xf numFmtId="2"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1" fillId="0" borderId="1" xfId="0" applyFont="1" applyFill="1" applyBorder="1" applyAlignment="1" applyProtection="1">
      <alignment vertical="center" wrapText="1"/>
    </xf>
    <xf numFmtId="0" fontId="3" fillId="0" borderId="1" xfId="0" applyFont="1" applyFill="1" applyBorder="1" applyAlignment="1" applyProtection="1">
      <alignment wrapText="1"/>
    </xf>
    <xf numFmtId="0" fontId="3" fillId="0" borderId="1" xfId="0" applyFont="1" applyFill="1" applyBorder="1" applyProtection="1"/>
    <xf numFmtId="0" fontId="10" fillId="0" borderId="1" xfId="0" applyFont="1" applyFill="1" applyBorder="1" applyAlignment="1" applyProtection="1">
      <alignment wrapText="1"/>
    </xf>
    <xf numFmtId="2" fontId="6" fillId="0" borderId="1" xfId="0" applyNumberFormat="1" applyFont="1" applyFill="1" applyBorder="1" applyAlignment="1" applyProtection="1">
      <alignment horizontal="center" wrapText="1"/>
    </xf>
    <xf numFmtId="0" fontId="7" fillId="0" borderId="1" xfId="0" applyFont="1" applyFill="1" applyBorder="1" applyAlignment="1" applyProtection="1">
      <alignment horizontal="left"/>
    </xf>
    <xf numFmtId="0" fontId="9" fillId="0" borderId="1" xfId="0" applyFont="1" applyFill="1" applyBorder="1" applyAlignment="1" applyProtection="1">
      <alignment vertical="center" wrapText="1"/>
    </xf>
    <xf numFmtId="0" fontId="9" fillId="0" borderId="1" xfId="2" applyFont="1" applyFill="1" applyBorder="1" applyAlignment="1" applyProtection="1">
      <alignment horizontal="left" vertical="center" wrapText="1"/>
    </xf>
    <xf numFmtId="2" fontId="3" fillId="0" borderId="1" xfId="2" applyNumberFormat="1" applyFont="1" applyFill="1" applyBorder="1" applyAlignment="1">
      <alignment horizontal="center" vertical="center"/>
    </xf>
    <xf numFmtId="0" fontId="7" fillId="0" borderId="1" xfId="2" applyFont="1" applyFill="1" applyBorder="1" applyAlignment="1" applyProtection="1">
      <alignment horizontal="left" vertical="center"/>
    </xf>
    <xf numFmtId="2" fontId="1" fillId="0" borderId="1" xfId="2" applyNumberFormat="1" applyFont="1" applyFill="1" applyBorder="1" applyAlignment="1">
      <alignment horizontal="center" vertical="center"/>
    </xf>
    <xf numFmtId="0" fontId="6" fillId="0" borderId="1" xfId="0" applyFont="1" applyFill="1" applyBorder="1" applyAlignment="1" applyProtection="1">
      <alignment vertical="center" wrapText="1"/>
    </xf>
    <xf numFmtId="0" fontId="14" fillId="0" borderId="1" xfId="0" applyFont="1" applyFill="1" applyBorder="1" applyAlignment="1" applyProtection="1">
      <alignment vertical="center" wrapText="1"/>
    </xf>
    <xf numFmtId="2" fontId="14"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vertical="center" wrapText="1"/>
    </xf>
    <xf numFmtId="2" fontId="15" fillId="0" borderId="1" xfId="0" applyNumberFormat="1" applyFont="1" applyFill="1" applyBorder="1" applyAlignment="1">
      <alignment horizontal="center" vertical="center"/>
    </xf>
    <xf numFmtId="0" fontId="15" fillId="0" borderId="1" xfId="0" applyFont="1" applyFill="1" applyBorder="1" applyAlignment="1" applyProtection="1">
      <alignment horizontal="left" vertical="center"/>
    </xf>
    <xf numFmtId="0" fontId="16" fillId="0" borderId="1" xfId="0" applyFont="1" applyFill="1" applyBorder="1" applyAlignment="1" applyProtection="1">
      <alignmen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pplyProtection="1">
      <alignment horizontal="center" vertical="center"/>
    </xf>
    <xf numFmtId="2" fontId="15" fillId="0" borderId="1" xfId="0" applyNumberFormat="1" applyFont="1" applyFill="1" applyBorder="1" applyAlignment="1" applyProtection="1">
      <alignment horizontal="center" vertical="center" wrapText="1"/>
    </xf>
    <xf numFmtId="2" fontId="17" fillId="0" borderId="1" xfId="0" applyNumberFormat="1" applyFont="1" applyFill="1" applyBorder="1" applyAlignment="1" applyProtection="1">
      <alignment horizontal="center" vertical="center"/>
    </xf>
    <xf numFmtId="0" fontId="8" fillId="0" borderId="1" xfId="2" applyFont="1" applyFill="1" applyBorder="1" applyAlignment="1" applyProtection="1">
      <alignment horizontal="left" vertical="center" wrapText="1"/>
    </xf>
    <xf numFmtId="0" fontId="8" fillId="0" borderId="1" xfId="2" applyFont="1" applyFill="1" applyBorder="1" applyAlignment="1" applyProtection="1">
      <alignment vertical="center" wrapText="1"/>
    </xf>
    <xf numFmtId="2" fontId="8" fillId="0" borderId="1" xfId="0" applyNumberFormat="1" applyFont="1" applyFill="1" applyBorder="1" applyAlignment="1" applyProtection="1">
      <alignment horizontal="center" wrapText="1"/>
    </xf>
    <xf numFmtId="2" fontId="9" fillId="0" borderId="1" xfId="2"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4" fillId="0" borderId="1" xfId="0" quotePrefix="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17" fillId="0" borderId="1" xfId="0" applyFont="1" applyFill="1" applyBorder="1" applyAlignment="1" applyProtection="1">
      <alignment horizontal="center" vertical="center"/>
    </xf>
    <xf numFmtId="0" fontId="9" fillId="0" borderId="1" xfId="0" applyFont="1" applyFill="1" applyBorder="1" applyAlignment="1" applyProtection="1">
      <alignment horizontal="center"/>
    </xf>
    <xf numFmtId="0" fontId="6" fillId="0" borderId="1" xfId="0" applyFont="1" applyFill="1" applyBorder="1" applyAlignment="1" applyProtection="1">
      <alignment horizontal="center"/>
    </xf>
    <xf numFmtId="0" fontId="11" fillId="0" borderId="1" xfId="0" applyFont="1" applyFill="1" applyBorder="1" applyAlignment="1" applyProtection="1">
      <alignment horizontal="center"/>
    </xf>
    <xf numFmtId="0" fontId="1"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2"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0" fontId="7" fillId="0" borderId="1" xfId="0" applyFont="1" applyFill="1" applyBorder="1" applyAlignment="1" applyProtection="1">
      <alignment horizontal="center"/>
    </xf>
    <xf numFmtId="0" fontId="9" fillId="0" borderId="1" xfId="2" applyFont="1" applyFill="1" applyBorder="1" applyAlignment="1" applyProtection="1">
      <alignment horizontal="center" vertical="center" wrapText="1"/>
    </xf>
    <xf numFmtId="0" fontId="7" fillId="0" borderId="1" xfId="2"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2" fontId="1" fillId="0" borderId="1" xfId="0" applyNumberFormat="1" applyFont="1" applyFill="1" applyBorder="1" applyAlignment="1">
      <alignment horizontal="center" vertical="center" wrapText="1"/>
    </xf>
    <xf numFmtId="2" fontId="2" fillId="0" borderId="1" xfId="0" applyNumberFormat="1" applyFont="1" applyFill="1" applyBorder="1" applyAlignment="1">
      <alignment vertical="center"/>
    </xf>
    <xf numFmtId="0" fontId="7" fillId="0" borderId="0" xfId="0" applyFont="1" applyFill="1" applyBorder="1" applyProtection="1"/>
    <xf numFmtId="0" fontId="7" fillId="0" borderId="0" xfId="0" applyFont="1" applyFill="1" applyBorder="1"/>
    <xf numFmtId="0" fontId="7" fillId="0" borderId="0" xfId="0" applyFont="1" applyFill="1" applyBorder="1" applyAlignment="1" applyProtection="1">
      <alignment horizontal="left"/>
    </xf>
    <xf numFmtId="0" fontId="2" fillId="0" borderId="0" xfId="0" applyFont="1" applyFill="1" applyBorder="1"/>
    <xf numFmtId="0" fontId="3" fillId="0" borderId="0" xfId="0" applyFont="1" applyFill="1" applyBorder="1" applyProtection="1"/>
    <xf numFmtId="0" fontId="7" fillId="0" borderId="0" xfId="0" applyFont="1" applyFill="1" applyBorder="1" applyAlignment="1" applyProtection="1">
      <alignment vertical="center"/>
    </xf>
    <xf numFmtId="0" fontId="11" fillId="0" borderId="0" xfId="0" applyFont="1" applyFill="1" applyBorder="1" applyProtection="1"/>
    <xf numFmtId="0" fontId="6" fillId="0" borderId="0" xfId="0" applyFont="1" applyFill="1" applyBorder="1" applyAlignment="1" applyProtection="1">
      <alignment horizont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2" fontId="1"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xf>
  </cellXfs>
  <cellStyles count="3">
    <cellStyle name="Normal" xfId="0" builtinId="0"/>
    <cellStyle name="Normal 2" xfId="2" xr:uid="{00000000-0005-0000-0000-000001000000}"/>
    <cellStyle name="Normal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324"/>
  <sheetViews>
    <sheetView tabSelected="1" topLeftCell="A262" zoomScale="130" zoomScaleNormal="130" workbookViewId="0">
      <selection activeCell="A270" sqref="A270:D270"/>
    </sheetView>
  </sheetViews>
  <sheetFormatPr defaultColWidth="8.7109375" defaultRowHeight="15.75" x14ac:dyDescent="0.25"/>
  <cols>
    <col min="1" max="1" width="10" style="87" customWidth="1"/>
    <col min="2" max="2" width="68.140625" style="85" customWidth="1"/>
    <col min="3" max="3" width="15" style="85" customWidth="1"/>
    <col min="4" max="4" width="18.28515625" style="88" customWidth="1"/>
    <col min="5" max="16384" width="8.7109375" style="85"/>
  </cols>
  <sheetData>
    <row r="1" spans="1:4" s="86" customFormat="1" ht="80.25" customHeight="1" x14ac:dyDescent="0.25">
      <c r="A1" s="95" t="s">
        <v>336</v>
      </c>
      <c r="B1" s="96"/>
      <c r="C1" s="96"/>
      <c r="D1" s="96"/>
    </row>
    <row r="2" spans="1:4" x14ac:dyDescent="0.25">
      <c r="A2" s="82" t="s">
        <v>0</v>
      </c>
      <c r="B2" s="63" t="s">
        <v>1</v>
      </c>
      <c r="C2" s="63" t="s">
        <v>84</v>
      </c>
      <c r="D2" s="83" t="s">
        <v>55</v>
      </c>
    </row>
    <row r="3" spans="1:4" ht="15" x14ac:dyDescent="0.25">
      <c r="A3" s="63">
        <v>1</v>
      </c>
      <c r="B3" s="6" t="s">
        <v>303</v>
      </c>
      <c r="C3" s="10">
        <f>C4+C6+C11+C16+C18+C23+C30+C37</f>
        <v>13</v>
      </c>
      <c r="D3" s="84"/>
    </row>
    <row r="4" spans="1:4" ht="28.5" customHeight="1" x14ac:dyDescent="0.25">
      <c r="A4" s="63">
        <v>1.1000000000000001</v>
      </c>
      <c r="B4" s="6" t="s">
        <v>89</v>
      </c>
      <c r="C4" s="10">
        <v>2</v>
      </c>
      <c r="D4" s="9"/>
    </row>
    <row r="5" spans="1:4" ht="63.75" customHeight="1" x14ac:dyDescent="0.25">
      <c r="A5" s="79"/>
      <c r="B5" s="7" t="s">
        <v>120</v>
      </c>
      <c r="C5" s="30"/>
      <c r="D5" s="9"/>
    </row>
    <row r="6" spans="1:4" ht="28.5" x14ac:dyDescent="0.25">
      <c r="A6" s="63">
        <v>1.2</v>
      </c>
      <c r="B6" s="6" t="s">
        <v>56</v>
      </c>
      <c r="C6" s="10">
        <f>SUM(C7,C9)</f>
        <v>2</v>
      </c>
      <c r="D6" s="9"/>
    </row>
    <row r="7" spans="1:4" x14ac:dyDescent="0.25">
      <c r="A7" s="64" t="s">
        <v>2</v>
      </c>
      <c r="B7" s="17" t="s">
        <v>3</v>
      </c>
      <c r="C7" s="19">
        <v>1</v>
      </c>
      <c r="D7" s="9"/>
    </row>
    <row r="8" spans="1:4" ht="60" x14ac:dyDescent="0.25">
      <c r="A8" s="79"/>
      <c r="B8" s="7" t="s">
        <v>105</v>
      </c>
      <c r="C8" s="30"/>
      <c r="D8" s="9"/>
    </row>
    <row r="9" spans="1:4" ht="30" x14ac:dyDescent="0.25">
      <c r="A9" s="64" t="s">
        <v>4</v>
      </c>
      <c r="B9" s="17" t="s">
        <v>57</v>
      </c>
      <c r="C9" s="19">
        <v>1</v>
      </c>
      <c r="D9" s="9"/>
    </row>
    <row r="10" spans="1:4" ht="120" x14ac:dyDescent="0.25">
      <c r="A10" s="79"/>
      <c r="B10" s="7" t="s">
        <v>106</v>
      </c>
      <c r="C10" s="30"/>
      <c r="D10" s="9"/>
    </row>
    <row r="11" spans="1:4" ht="17.25" customHeight="1" x14ac:dyDescent="0.25">
      <c r="A11" s="63">
        <v>1.3</v>
      </c>
      <c r="B11" s="6" t="s">
        <v>58</v>
      </c>
      <c r="C11" s="10">
        <f>SUM(C12,C14)</f>
        <v>2</v>
      </c>
      <c r="D11" s="9"/>
    </row>
    <row r="12" spans="1:4" ht="30" x14ac:dyDescent="0.25">
      <c r="A12" s="64" t="s">
        <v>5</v>
      </c>
      <c r="B12" s="17" t="s">
        <v>115</v>
      </c>
      <c r="C12" s="19">
        <v>1</v>
      </c>
      <c r="D12" s="9"/>
    </row>
    <row r="13" spans="1:4" ht="75" x14ac:dyDescent="0.25">
      <c r="A13" s="42"/>
      <c r="B13" s="7" t="s">
        <v>116</v>
      </c>
      <c r="C13" s="30"/>
      <c r="D13" s="9"/>
    </row>
    <row r="14" spans="1:4" x14ac:dyDescent="0.25">
      <c r="A14" s="64" t="s">
        <v>6</v>
      </c>
      <c r="B14" s="17" t="s">
        <v>59</v>
      </c>
      <c r="C14" s="19">
        <v>1</v>
      </c>
      <c r="D14" s="9"/>
    </row>
    <row r="15" spans="1:4" ht="75" x14ac:dyDescent="0.25">
      <c r="A15" s="79"/>
      <c r="B15" s="7" t="s">
        <v>114</v>
      </c>
      <c r="C15" s="30"/>
      <c r="D15" s="9"/>
    </row>
    <row r="16" spans="1:4" ht="28.5" x14ac:dyDescent="0.25">
      <c r="A16" s="63">
        <v>1.4</v>
      </c>
      <c r="B16" s="6" t="s">
        <v>328</v>
      </c>
      <c r="C16" s="10">
        <v>2</v>
      </c>
      <c r="D16" s="9"/>
    </row>
    <row r="17" spans="1:4" ht="140.25" customHeight="1" x14ac:dyDescent="0.25">
      <c r="A17" s="79"/>
      <c r="B17" s="7" t="s">
        <v>107</v>
      </c>
      <c r="C17" s="30"/>
      <c r="D17" s="9"/>
    </row>
    <row r="18" spans="1:4" ht="18.75" customHeight="1" x14ac:dyDescent="0.25">
      <c r="A18" s="63">
        <v>1.5</v>
      </c>
      <c r="B18" s="6" t="s">
        <v>7</v>
      </c>
      <c r="C18" s="10">
        <f>C19+C21</f>
        <v>1</v>
      </c>
      <c r="D18" s="9"/>
    </row>
    <row r="19" spans="1:4" ht="18.75" customHeight="1" x14ac:dyDescent="0.25">
      <c r="A19" s="64" t="s">
        <v>8</v>
      </c>
      <c r="B19" s="17" t="s">
        <v>117</v>
      </c>
      <c r="C19" s="19">
        <v>0.5</v>
      </c>
      <c r="D19" s="9"/>
    </row>
    <row r="20" spans="1:4" ht="45" x14ac:dyDescent="0.25">
      <c r="A20" s="64"/>
      <c r="B20" s="8" t="s">
        <v>319</v>
      </c>
      <c r="C20" s="19"/>
      <c r="D20" s="9"/>
    </row>
    <row r="21" spans="1:4" ht="30" x14ac:dyDescent="0.25">
      <c r="A21" s="64" t="s">
        <v>10</v>
      </c>
      <c r="B21" s="17" t="s">
        <v>318</v>
      </c>
      <c r="C21" s="19">
        <v>0.5</v>
      </c>
      <c r="D21" s="9"/>
    </row>
    <row r="22" spans="1:4" ht="45" x14ac:dyDescent="0.25">
      <c r="A22" s="64"/>
      <c r="B22" s="8" t="s">
        <v>320</v>
      </c>
      <c r="C22" s="19"/>
      <c r="D22" s="2"/>
    </row>
    <row r="23" spans="1:4" ht="42.75" x14ac:dyDescent="0.25">
      <c r="A23" s="63">
        <v>1.6</v>
      </c>
      <c r="B23" s="6" t="s">
        <v>329</v>
      </c>
      <c r="C23" s="10">
        <f>C24+C25+C26+C28</f>
        <v>1.5</v>
      </c>
      <c r="D23" s="1"/>
    </row>
    <row r="24" spans="1:4" ht="30" x14ac:dyDescent="0.25">
      <c r="A24" s="64" t="s">
        <v>60</v>
      </c>
      <c r="B24" s="43" t="s">
        <v>337</v>
      </c>
      <c r="C24" s="19">
        <v>0.25</v>
      </c>
      <c r="D24" s="1"/>
    </row>
    <row r="25" spans="1:4" ht="30" x14ac:dyDescent="0.25">
      <c r="A25" s="64" t="s">
        <v>61</v>
      </c>
      <c r="B25" s="43" t="s">
        <v>338</v>
      </c>
      <c r="C25" s="19">
        <v>0.25</v>
      </c>
      <c r="D25" s="1"/>
    </row>
    <row r="26" spans="1:4" ht="30" x14ac:dyDescent="0.25">
      <c r="A26" s="64" t="s">
        <v>63</v>
      </c>
      <c r="B26" s="43" t="s">
        <v>339</v>
      </c>
      <c r="C26" s="19">
        <v>0.5</v>
      </c>
      <c r="D26" s="1"/>
    </row>
    <row r="27" spans="1:4" ht="105" x14ac:dyDescent="0.25">
      <c r="A27" s="6"/>
      <c r="B27" s="4" t="s">
        <v>119</v>
      </c>
      <c r="C27" s="10"/>
      <c r="D27" s="1"/>
    </row>
    <row r="28" spans="1:4" x14ac:dyDescent="0.25">
      <c r="A28" s="64" t="s">
        <v>309</v>
      </c>
      <c r="B28" s="43" t="s">
        <v>310</v>
      </c>
      <c r="C28" s="19">
        <v>0.5</v>
      </c>
      <c r="D28" s="1"/>
    </row>
    <row r="29" spans="1:4" ht="120" x14ac:dyDescent="0.25">
      <c r="A29" s="64"/>
      <c r="B29" s="4" t="s">
        <v>321</v>
      </c>
      <c r="C29" s="10"/>
      <c r="D29" s="1"/>
    </row>
    <row r="30" spans="1:4" x14ac:dyDescent="0.25">
      <c r="A30" s="63">
        <v>1.7</v>
      </c>
      <c r="B30" s="6" t="s">
        <v>76</v>
      </c>
      <c r="C30" s="10">
        <f>SUM(C31,C33,C35)</f>
        <v>1</v>
      </c>
      <c r="D30" s="2"/>
    </row>
    <row r="31" spans="1:4" x14ac:dyDescent="0.25">
      <c r="A31" s="64" t="s">
        <v>296</v>
      </c>
      <c r="B31" s="17" t="s">
        <v>98</v>
      </c>
      <c r="C31" s="19">
        <v>0.25</v>
      </c>
      <c r="D31" s="2"/>
    </row>
    <row r="32" spans="1:4" x14ac:dyDescent="0.25">
      <c r="A32" s="79"/>
      <c r="B32" s="4" t="s">
        <v>330</v>
      </c>
      <c r="C32" s="30"/>
      <c r="D32" s="2"/>
    </row>
    <row r="33" spans="1:4" ht="30" x14ac:dyDescent="0.25">
      <c r="A33" s="64" t="s">
        <v>297</v>
      </c>
      <c r="B33" s="17" t="s">
        <v>62</v>
      </c>
      <c r="C33" s="19">
        <v>0.25</v>
      </c>
      <c r="D33" s="2"/>
    </row>
    <row r="34" spans="1:4" ht="30" x14ac:dyDescent="0.25">
      <c r="A34" s="79"/>
      <c r="B34" s="7" t="s">
        <v>108</v>
      </c>
      <c r="C34" s="30"/>
      <c r="D34" s="2"/>
    </row>
    <row r="35" spans="1:4" x14ac:dyDescent="0.25">
      <c r="A35" s="64" t="s">
        <v>298</v>
      </c>
      <c r="B35" s="17" t="s">
        <v>64</v>
      </c>
      <c r="C35" s="19">
        <v>0.5</v>
      </c>
      <c r="D35" s="2"/>
    </row>
    <row r="36" spans="1:4" ht="60" x14ac:dyDescent="0.25">
      <c r="A36" s="42"/>
      <c r="B36" s="7" t="s">
        <v>109</v>
      </c>
      <c r="C36" s="30"/>
      <c r="D36" s="2"/>
    </row>
    <row r="37" spans="1:4" x14ac:dyDescent="0.25">
      <c r="A37" s="63">
        <v>1.8</v>
      </c>
      <c r="B37" s="6" t="s">
        <v>11</v>
      </c>
      <c r="C37" s="10">
        <v>1.5</v>
      </c>
      <c r="D37" s="2"/>
    </row>
    <row r="38" spans="1:4" ht="60" x14ac:dyDescent="0.25">
      <c r="A38" s="79"/>
      <c r="B38" s="7" t="s">
        <v>110</v>
      </c>
      <c r="C38" s="30"/>
      <c r="D38" s="2"/>
    </row>
    <row r="39" spans="1:4" ht="23.25" customHeight="1" x14ac:dyDescent="0.25">
      <c r="A39" s="65">
        <v>2</v>
      </c>
      <c r="B39" s="48" t="s">
        <v>304</v>
      </c>
      <c r="C39" s="10">
        <f>SUM(C40+C51+C62)</f>
        <v>13</v>
      </c>
      <c r="D39" s="11"/>
    </row>
    <row r="40" spans="1:4" s="89" customFormat="1" ht="27" customHeight="1" x14ac:dyDescent="0.25">
      <c r="A40" s="66">
        <v>2.1</v>
      </c>
      <c r="B40" s="49" t="s">
        <v>85</v>
      </c>
      <c r="C40" s="50">
        <f>SUM(C41+C43+C49+C45)</f>
        <v>5</v>
      </c>
      <c r="D40" s="12"/>
    </row>
    <row r="41" spans="1:4" s="89" customFormat="1" ht="51" customHeight="1" x14ac:dyDescent="0.25">
      <c r="A41" s="67" t="s">
        <v>12</v>
      </c>
      <c r="B41" s="51" t="s">
        <v>340</v>
      </c>
      <c r="C41" s="52">
        <v>1</v>
      </c>
      <c r="D41" s="9"/>
    </row>
    <row r="42" spans="1:4" s="89" customFormat="1" ht="55.5" customHeight="1" x14ac:dyDescent="0.25">
      <c r="A42" s="68"/>
      <c r="B42" s="54" t="s">
        <v>290</v>
      </c>
      <c r="C42" s="52"/>
      <c r="D42" s="9"/>
    </row>
    <row r="43" spans="1:4" s="89" customFormat="1" ht="47.25" x14ac:dyDescent="0.25">
      <c r="A43" s="67" t="s">
        <v>13</v>
      </c>
      <c r="B43" s="51" t="s">
        <v>341</v>
      </c>
      <c r="C43" s="52">
        <v>1</v>
      </c>
      <c r="D43" s="13"/>
    </row>
    <row r="44" spans="1:4" s="89" customFormat="1" ht="31.5" x14ac:dyDescent="0.25">
      <c r="A44" s="66"/>
      <c r="B44" s="54" t="s">
        <v>121</v>
      </c>
      <c r="C44" s="55"/>
      <c r="D44" s="13"/>
    </row>
    <row r="45" spans="1:4" s="89" customFormat="1" ht="31.5" x14ac:dyDescent="0.25">
      <c r="A45" s="68" t="s">
        <v>14</v>
      </c>
      <c r="B45" s="51" t="s">
        <v>342</v>
      </c>
      <c r="C45" s="52">
        <v>2</v>
      </c>
      <c r="D45" s="13"/>
    </row>
    <row r="46" spans="1:4" s="89" customFormat="1" ht="31.5" x14ac:dyDescent="0.25">
      <c r="A46" s="53"/>
      <c r="B46" s="14" t="s">
        <v>322</v>
      </c>
      <c r="C46" s="52"/>
      <c r="D46" s="13"/>
    </row>
    <row r="47" spans="1:4" s="89" customFormat="1" ht="31.5" x14ac:dyDescent="0.25">
      <c r="A47" s="53"/>
      <c r="B47" s="14" t="s">
        <v>323</v>
      </c>
      <c r="C47" s="52"/>
      <c r="D47" s="13"/>
    </row>
    <row r="48" spans="1:4" s="89" customFormat="1" ht="31.5" x14ac:dyDescent="0.25">
      <c r="A48" s="53"/>
      <c r="B48" s="54" t="s">
        <v>324</v>
      </c>
      <c r="C48" s="56"/>
      <c r="D48" s="9"/>
    </row>
    <row r="49" spans="1:4" s="89" customFormat="1" ht="31.5" x14ac:dyDescent="0.25">
      <c r="A49" s="67" t="s">
        <v>122</v>
      </c>
      <c r="B49" s="51" t="s">
        <v>123</v>
      </c>
      <c r="C49" s="52">
        <v>1</v>
      </c>
      <c r="D49" s="13"/>
    </row>
    <row r="50" spans="1:4" s="89" customFormat="1" ht="123.75" customHeight="1" x14ac:dyDescent="0.25">
      <c r="A50" s="68"/>
      <c r="B50" s="54" t="s">
        <v>124</v>
      </c>
      <c r="C50" s="52"/>
      <c r="D50" s="9"/>
    </row>
    <row r="51" spans="1:4" s="89" customFormat="1" x14ac:dyDescent="0.25">
      <c r="A51" s="66">
        <v>2.2000000000000002</v>
      </c>
      <c r="B51" s="49" t="s">
        <v>125</v>
      </c>
      <c r="C51" s="50">
        <f>C52+C54+C56+C58+C60</f>
        <v>4</v>
      </c>
      <c r="D51" s="9"/>
    </row>
    <row r="52" spans="1:4" s="89" customFormat="1" ht="23.25" customHeight="1" x14ac:dyDescent="0.25">
      <c r="A52" s="67" t="s">
        <v>15</v>
      </c>
      <c r="B52" s="51" t="s">
        <v>126</v>
      </c>
      <c r="C52" s="57">
        <v>1</v>
      </c>
      <c r="D52" s="9"/>
    </row>
    <row r="53" spans="1:4" s="89" customFormat="1" ht="63" x14ac:dyDescent="0.25">
      <c r="A53" s="68"/>
      <c r="B53" s="54" t="s">
        <v>291</v>
      </c>
      <c r="C53" s="56"/>
      <c r="D53" s="9"/>
    </row>
    <row r="54" spans="1:4" s="89" customFormat="1" ht="31.5" x14ac:dyDescent="0.25">
      <c r="A54" s="67" t="s">
        <v>16</v>
      </c>
      <c r="B54" s="51" t="s">
        <v>344</v>
      </c>
      <c r="C54" s="52">
        <v>0.5</v>
      </c>
      <c r="D54" s="9"/>
    </row>
    <row r="55" spans="1:4" s="89" customFormat="1" ht="87" customHeight="1" x14ac:dyDescent="0.25">
      <c r="A55" s="53"/>
      <c r="B55" s="14" t="s">
        <v>343</v>
      </c>
      <c r="C55" s="52"/>
      <c r="D55" s="9"/>
    </row>
    <row r="56" spans="1:4" s="89" customFormat="1" x14ac:dyDescent="0.25">
      <c r="A56" s="67" t="s">
        <v>127</v>
      </c>
      <c r="B56" s="51" t="s">
        <v>65</v>
      </c>
      <c r="C56" s="52">
        <v>1</v>
      </c>
      <c r="D56" s="9"/>
    </row>
    <row r="57" spans="1:4" s="89" customFormat="1" ht="62.25" customHeight="1" x14ac:dyDescent="0.25">
      <c r="A57" s="68"/>
      <c r="B57" s="54" t="s">
        <v>128</v>
      </c>
      <c r="C57" s="52"/>
      <c r="D57" s="9"/>
    </row>
    <row r="58" spans="1:4" s="89" customFormat="1" ht="31.5" x14ac:dyDescent="0.25">
      <c r="A58" s="67" t="s">
        <v>129</v>
      </c>
      <c r="B58" s="51" t="s">
        <v>91</v>
      </c>
      <c r="C58" s="52">
        <v>1</v>
      </c>
      <c r="D58" s="9"/>
    </row>
    <row r="59" spans="1:4" s="89" customFormat="1" ht="78.75" x14ac:dyDescent="0.25">
      <c r="A59" s="68"/>
      <c r="B59" s="54" t="s">
        <v>292</v>
      </c>
      <c r="C59" s="52"/>
      <c r="D59" s="9"/>
    </row>
    <row r="60" spans="1:4" s="89" customFormat="1" ht="31.5" x14ac:dyDescent="0.25">
      <c r="A60" s="67" t="s">
        <v>130</v>
      </c>
      <c r="B60" s="51" t="s">
        <v>346</v>
      </c>
      <c r="C60" s="52">
        <v>0.5</v>
      </c>
      <c r="D60" s="12"/>
    </row>
    <row r="61" spans="1:4" s="89" customFormat="1" ht="63" customHeight="1" x14ac:dyDescent="0.25">
      <c r="A61" s="68"/>
      <c r="B61" s="14" t="s">
        <v>345</v>
      </c>
      <c r="C61" s="55"/>
      <c r="D61" s="15"/>
    </row>
    <row r="62" spans="1:4" s="89" customFormat="1" ht="24.75" customHeight="1" x14ac:dyDescent="0.25">
      <c r="A62" s="69" t="s">
        <v>293</v>
      </c>
      <c r="B62" s="49" t="s">
        <v>17</v>
      </c>
      <c r="C62" s="55">
        <f>SUM(C63+C65+C67+C69)</f>
        <v>4</v>
      </c>
      <c r="D62" s="12"/>
    </row>
    <row r="63" spans="1:4" s="89" customFormat="1" ht="63" x14ac:dyDescent="0.25">
      <c r="A63" s="67" t="s">
        <v>18</v>
      </c>
      <c r="B63" s="70" t="s">
        <v>347</v>
      </c>
      <c r="C63" s="52">
        <v>1</v>
      </c>
      <c r="D63" s="12"/>
    </row>
    <row r="64" spans="1:4" s="89" customFormat="1" ht="68.25" customHeight="1" x14ac:dyDescent="0.25">
      <c r="A64" s="68"/>
      <c r="B64" s="54" t="s">
        <v>325</v>
      </c>
      <c r="C64" s="52"/>
      <c r="D64" s="12"/>
    </row>
    <row r="65" spans="1:4" s="89" customFormat="1" ht="31.5" customHeight="1" x14ac:dyDescent="0.25">
      <c r="A65" s="68" t="s">
        <v>19</v>
      </c>
      <c r="B65" s="51" t="s">
        <v>131</v>
      </c>
      <c r="C65" s="52">
        <v>1</v>
      </c>
      <c r="D65" s="16"/>
    </row>
    <row r="66" spans="1:4" s="89" customFormat="1" ht="63" x14ac:dyDescent="0.25">
      <c r="A66" s="68"/>
      <c r="B66" s="54" t="s">
        <v>294</v>
      </c>
      <c r="C66" s="56"/>
      <c r="D66" s="31"/>
    </row>
    <row r="67" spans="1:4" ht="33.75" customHeight="1" x14ac:dyDescent="0.25">
      <c r="A67" s="68" t="s">
        <v>132</v>
      </c>
      <c r="B67" s="51" t="s">
        <v>348</v>
      </c>
      <c r="C67" s="56">
        <v>1</v>
      </c>
      <c r="D67" s="12"/>
    </row>
    <row r="68" spans="1:4" s="90" customFormat="1" ht="78.75" x14ac:dyDescent="0.25">
      <c r="A68" s="53"/>
      <c r="B68" s="54" t="s">
        <v>349</v>
      </c>
      <c r="C68" s="56"/>
      <c r="D68" s="12"/>
    </row>
    <row r="69" spans="1:4" x14ac:dyDescent="0.25">
      <c r="A69" s="68" t="s">
        <v>133</v>
      </c>
      <c r="B69" s="51" t="s">
        <v>134</v>
      </c>
      <c r="C69" s="56">
        <v>1</v>
      </c>
      <c r="D69" s="16"/>
    </row>
    <row r="70" spans="1:4" ht="31.5" x14ac:dyDescent="0.25">
      <c r="A70" s="71"/>
      <c r="B70" s="54" t="s">
        <v>295</v>
      </c>
      <c r="C70" s="58"/>
      <c r="D70" s="11"/>
    </row>
    <row r="71" spans="1:4" ht="28.5" x14ac:dyDescent="0.25">
      <c r="A71" s="63">
        <v>3</v>
      </c>
      <c r="B71" s="6" t="s">
        <v>289</v>
      </c>
      <c r="C71" s="10">
        <f>C72+C74+C83+C88+C90+C95+C97+C99+C104</f>
        <v>16</v>
      </c>
      <c r="D71" s="2"/>
    </row>
    <row r="72" spans="1:4" ht="33.75" customHeight="1" x14ac:dyDescent="0.25">
      <c r="A72" s="63">
        <v>3.1</v>
      </c>
      <c r="B72" s="6" t="s">
        <v>135</v>
      </c>
      <c r="C72" s="10">
        <v>0.5</v>
      </c>
      <c r="D72" s="2"/>
    </row>
    <row r="73" spans="1:4" ht="51.75" customHeight="1" x14ac:dyDescent="0.25">
      <c r="A73" s="72"/>
      <c r="B73" s="7" t="s">
        <v>312</v>
      </c>
      <c r="C73" s="30"/>
      <c r="D73" s="5"/>
    </row>
    <row r="74" spans="1:4" x14ac:dyDescent="0.25">
      <c r="A74" s="63">
        <v>3.2</v>
      </c>
      <c r="B74" s="6" t="s">
        <v>20</v>
      </c>
      <c r="C74" s="10">
        <f>C75+C77+C79+C81</f>
        <v>4</v>
      </c>
      <c r="D74" s="2"/>
    </row>
    <row r="75" spans="1:4" x14ac:dyDescent="0.25">
      <c r="A75" s="64" t="s">
        <v>21</v>
      </c>
      <c r="B75" s="17" t="s">
        <v>77</v>
      </c>
      <c r="C75" s="19">
        <v>1</v>
      </c>
      <c r="D75" s="2"/>
    </row>
    <row r="76" spans="1:4" ht="30" x14ac:dyDescent="0.25">
      <c r="A76" s="72"/>
      <c r="B76" s="7" t="s">
        <v>111</v>
      </c>
      <c r="C76" s="30"/>
      <c r="D76" s="2"/>
    </row>
    <row r="77" spans="1:4" x14ac:dyDescent="0.25">
      <c r="A77" s="64" t="s">
        <v>22</v>
      </c>
      <c r="B77" s="17" t="s">
        <v>90</v>
      </c>
      <c r="C77" s="19">
        <v>1</v>
      </c>
      <c r="D77" s="2"/>
    </row>
    <row r="78" spans="1:4" ht="45" x14ac:dyDescent="0.25">
      <c r="A78" s="72"/>
      <c r="B78" s="7" t="s">
        <v>350</v>
      </c>
      <c r="C78" s="30"/>
      <c r="D78" s="5"/>
    </row>
    <row r="79" spans="1:4" ht="45" x14ac:dyDescent="0.25">
      <c r="A79" s="64" t="s">
        <v>23</v>
      </c>
      <c r="B79" s="17" t="s">
        <v>351</v>
      </c>
      <c r="C79" s="19">
        <v>1</v>
      </c>
      <c r="D79" s="2"/>
    </row>
    <row r="80" spans="1:4" ht="45" x14ac:dyDescent="0.25">
      <c r="A80" s="72"/>
      <c r="B80" s="7" t="s">
        <v>112</v>
      </c>
      <c r="C80" s="30"/>
      <c r="D80" s="2"/>
    </row>
    <row r="81" spans="1:4" ht="45" x14ac:dyDescent="0.25">
      <c r="A81" s="64" t="s">
        <v>66</v>
      </c>
      <c r="B81" s="17" t="s">
        <v>24</v>
      </c>
      <c r="C81" s="19">
        <v>1</v>
      </c>
      <c r="D81" s="2"/>
    </row>
    <row r="82" spans="1:4" ht="78" customHeight="1" x14ac:dyDescent="0.25">
      <c r="A82" s="18"/>
      <c r="B82" s="7" t="s">
        <v>352</v>
      </c>
      <c r="C82" s="30"/>
      <c r="D82" s="2"/>
    </row>
    <row r="83" spans="1:4" ht="27" customHeight="1" x14ac:dyDescent="0.25">
      <c r="A83" s="63">
        <v>3.3</v>
      </c>
      <c r="B83" s="6" t="s">
        <v>78</v>
      </c>
      <c r="C83" s="10">
        <f>C84+C86</f>
        <v>4</v>
      </c>
      <c r="D83" s="2"/>
    </row>
    <row r="84" spans="1:4" x14ac:dyDescent="0.25">
      <c r="A84" s="64" t="s">
        <v>79</v>
      </c>
      <c r="B84" s="17" t="s">
        <v>25</v>
      </c>
      <c r="C84" s="19">
        <v>3</v>
      </c>
      <c r="D84" s="2"/>
    </row>
    <row r="85" spans="1:4" ht="33.75" customHeight="1" x14ac:dyDescent="0.25">
      <c r="A85" s="72"/>
      <c r="B85" s="7" t="s">
        <v>92</v>
      </c>
      <c r="C85" s="30"/>
      <c r="D85" s="2"/>
    </row>
    <row r="86" spans="1:4" ht="36" customHeight="1" x14ac:dyDescent="0.25">
      <c r="A86" s="64" t="s">
        <v>80</v>
      </c>
      <c r="B86" s="17" t="s">
        <v>81</v>
      </c>
      <c r="C86" s="19">
        <v>1</v>
      </c>
      <c r="D86" s="2"/>
    </row>
    <row r="87" spans="1:4" ht="60" x14ac:dyDescent="0.25">
      <c r="A87" s="72"/>
      <c r="B87" s="7" t="s">
        <v>311</v>
      </c>
      <c r="C87" s="30"/>
      <c r="D87" s="2"/>
    </row>
    <row r="88" spans="1:4" ht="24" customHeight="1" x14ac:dyDescent="0.25">
      <c r="A88" s="63">
        <v>3.4</v>
      </c>
      <c r="B88" s="6" t="s">
        <v>67</v>
      </c>
      <c r="C88" s="10">
        <v>0.5</v>
      </c>
      <c r="D88" s="2"/>
    </row>
    <row r="89" spans="1:4" ht="94.5" customHeight="1" x14ac:dyDescent="0.25">
      <c r="A89" s="6"/>
      <c r="B89" s="8" t="s">
        <v>302</v>
      </c>
      <c r="C89" s="10"/>
      <c r="D89" s="2"/>
    </row>
    <row r="90" spans="1:4" ht="28.5" x14ac:dyDescent="0.25">
      <c r="A90" s="63">
        <v>3.5</v>
      </c>
      <c r="B90" s="6" t="s">
        <v>326</v>
      </c>
      <c r="C90" s="10">
        <f>C91+C93</f>
        <v>2</v>
      </c>
      <c r="D90" s="2"/>
    </row>
    <row r="91" spans="1:4" ht="45" x14ac:dyDescent="0.25">
      <c r="A91" s="64" t="s">
        <v>26</v>
      </c>
      <c r="B91" s="17" t="s">
        <v>27</v>
      </c>
      <c r="C91" s="19">
        <v>0.5</v>
      </c>
      <c r="D91" s="2"/>
    </row>
    <row r="92" spans="1:4" ht="30" x14ac:dyDescent="0.25">
      <c r="A92" s="72"/>
      <c r="B92" s="7" t="s">
        <v>99</v>
      </c>
      <c r="C92" s="30"/>
      <c r="D92" s="2"/>
    </row>
    <row r="93" spans="1:4" ht="30" x14ac:dyDescent="0.25">
      <c r="A93" s="64" t="s">
        <v>28</v>
      </c>
      <c r="B93" s="17" t="s">
        <v>29</v>
      </c>
      <c r="C93" s="19">
        <v>1.5</v>
      </c>
      <c r="D93" s="2"/>
    </row>
    <row r="94" spans="1:4" ht="60" x14ac:dyDescent="0.25">
      <c r="A94" s="72"/>
      <c r="B94" s="7" t="s">
        <v>331</v>
      </c>
      <c r="C94" s="30"/>
      <c r="D94" s="2"/>
    </row>
    <row r="95" spans="1:4" s="91" customFormat="1" ht="42.75" x14ac:dyDescent="0.25">
      <c r="A95" s="63">
        <v>3.6</v>
      </c>
      <c r="B95" s="6" t="s">
        <v>136</v>
      </c>
      <c r="C95" s="10">
        <v>1</v>
      </c>
      <c r="D95" s="5"/>
    </row>
    <row r="96" spans="1:4" ht="90" x14ac:dyDescent="0.25">
      <c r="A96" s="22"/>
      <c r="B96" s="7" t="s">
        <v>137</v>
      </c>
      <c r="C96" s="30"/>
      <c r="D96" s="5"/>
    </row>
    <row r="97" spans="1:4" s="91" customFormat="1" x14ac:dyDescent="0.25">
      <c r="A97" s="73">
        <v>3.7</v>
      </c>
      <c r="B97" s="6" t="s">
        <v>138</v>
      </c>
      <c r="C97" s="10">
        <v>0.5</v>
      </c>
      <c r="D97" s="5"/>
    </row>
    <row r="98" spans="1:4" ht="75" x14ac:dyDescent="0.25">
      <c r="A98" s="73"/>
      <c r="B98" s="7" t="s">
        <v>327</v>
      </c>
      <c r="C98" s="30"/>
      <c r="D98" s="2"/>
    </row>
    <row r="99" spans="1:4" x14ac:dyDescent="0.25">
      <c r="A99" s="73">
        <v>3.8</v>
      </c>
      <c r="B99" s="20" t="s">
        <v>53</v>
      </c>
      <c r="C99" s="10">
        <f>C100+C102</f>
        <v>2</v>
      </c>
      <c r="D99" s="2"/>
    </row>
    <row r="100" spans="1:4" x14ac:dyDescent="0.25">
      <c r="A100" s="72" t="s">
        <v>139</v>
      </c>
      <c r="B100" s="17" t="s">
        <v>140</v>
      </c>
      <c r="C100" s="19">
        <v>1</v>
      </c>
      <c r="D100" s="2"/>
    </row>
    <row r="101" spans="1:4" ht="30" x14ac:dyDescent="0.25">
      <c r="A101" s="73"/>
      <c r="B101" s="7" t="s">
        <v>93</v>
      </c>
      <c r="C101" s="30"/>
      <c r="D101" s="2"/>
    </row>
    <row r="102" spans="1:4" x14ac:dyDescent="0.25">
      <c r="A102" s="72" t="s">
        <v>141</v>
      </c>
      <c r="B102" s="17" t="s">
        <v>142</v>
      </c>
      <c r="C102" s="19">
        <v>1</v>
      </c>
      <c r="D102" s="2"/>
    </row>
    <row r="103" spans="1:4" ht="30" x14ac:dyDescent="0.25">
      <c r="A103" s="73"/>
      <c r="B103" s="7" t="s">
        <v>93</v>
      </c>
      <c r="C103" s="30"/>
      <c r="D103" s="2"/>
    </row>
    <row r="104" spans="1:4" x14ac:dyDescent="0.25">
      <c r="A104" s="73">
        <v>3.9</v>
      </c>
      <c r="B104" s="20" t="s">
        <v>143</v>
      </c>
      <c r="C104" s="10">
        <f>C105+C107+C109</f>
        <v>1.5</v>
      </c>
      <c r="D104" s="2"/>
    </row>
    <row r="105" spans="1:4" x14ac:dyDescent="0.25">
      <c r="A105" s="72" t="s">
        <v>144</v>
      </c>
      <c r="B105" s="21" t="s">
        <v>145</v>
      </c>
      <c r="C105" s="19">
        <v>0.5</v>
      </c>
      <c r="D105" s="2"/>
    </row>
    <row r="106" spans="1:4" ht="60" x14ac:dyDescent="0.25">
      <c r="A106" s="73"/>
      <c r="B106" s="7" t="s">
        <v>146</v>
      </c>
      <c r="C106" s="19"/>
      <c r="D106" s="2"/>
    </row>
    <row r="107" spans="1:4" x14ac:dyDescent="0.25">
      <c r="A107" s="72" t="s">
        <v>147</v>
      </c>
      <c r="B107" s="17" t="s">
        <v>54</v>
      </c>
      <c r="C107" s="19">
        <v>0.5</v>
      </c>
      <c r="D107" s="2"/>
    </row>
    <row r="108" spans="1:4" ht="45" x14ac:dyDescent="0.25">
      <c r="A108" s="22"/>
      <c r="B108" s="7" t="s">
        <v>95</v>
      </c>
      <c r="C108" s="30"/>
      <c r="D108" s="2"/>
    </row>
    <row r="109" spans="1:4" x14ac:dyDescent="0.25">
      <c r="A109" s="72" t="s">
        <v>148</v>
      </c>
      <c r="B109" s="17" t="s">
        <v>149</v>
      </c>
      <c r="C109" s="19">
        <v>0.5</v>
      </c>
      <c r="D109" s="2"/>
    </row>
    <row r="110" spans="1:4" ht="30" x14ac:dyDescent="0.25">
      <c r="A110" s="74"/>
      <c r="B110" s="7" t="s">
        <v>96</v>
      </c>
      <c r="C110" s="30"/>
      <c r="D110" s="2"/>
    </row>
    <row r="111" spans="1:4" ht="23.25" customHeight="1" x14ac:dyDescent="0.25">
      <c r="A111" s="63">
        <v>4</v>
      </c>
      <c r="B111" s="6" t="s">
        <v>305</v>
      </c>
      <c r="C111" s="10">
        <f>C112+C115+C128+C135+C142+C155+C162+C165+C175+C185+C188</f>
        <v>13</v>
      </c>
      <c r="D111" s="2"/>
    </row>
    <row r="112" spans="1:4" s="91" customFormat="1" ht="31.5" x14ac:dyDescent="0.25">
      <c r="A112" s="75">
        <v>4.0999999999999996</v>
      </c>
      <c r="B112" s="33" t="s">
        <v>156</v>
      </c>
      <c r="C112" s="34">
        <v>0.5</v>
      </c>
      <c r="D112" s="5"/>
    </row>
    <row r="113" spans="1:4" ht="47.25" x14ac:dyDescent="0.25">
      <c r="A113" s="94"/>
      <c r="B113" s="23" t="s">
        <v>157</v>
      </c>
      <c r="C113" s="35"/>
      <c r="D113" s="2"/>
    </row>
    <row r="114" spans="1:4" x14ac:dyDescent="0.25">
      <c r="A114" s="94"/>
      <c r="B114" s="23" t="s">
        <v>158</v>
      </c>
      <c r="C114" s="35"/>
      <c r="D114" s="2"/>
    </row>
    <row r="115" spans="1:4" s="91" customFormat="1" ht="31.5" x14ac:dyDescent="0.25">
      <c r="A115" s="75">
        <v>4.2</v>
      </c>
      <c r="B115" s="33" t="s">
        <v>150</v>
      </c>
      <c r="C115" s="34">
        <f>C116+C119+C122+C125</f>
        <v>2</v>
      </c>
      <c r="D115" s="5"/>
    </row>
    <row r="116" spans="1:4" x14ac:dyDescent="0.25">
      <c r="A116" s="76" t="s">
        <v>30</v>
      </c>
      <c r="B116" s="36" t="s">
        <v>159</v>
      </c>
      <c r="C116" s="35">
        <v>0.5</v>
      </c>
      <c r="D116" s="2"/>
    </row>
    <row r="117" spans="1:4" ht="23.25" customHeight="1" x14ac:dyDescent="0.25">
      <c r="A117" s="75"/>
      <c r="B117" s="23" t="s">
        <v>199</v>
      </c>
      <c r="C117" s="35"/>
      <c r="D117" s="2"/>
    </row>
    <row r="118" spans="1:4" ht="23.25" customHeight="1" x14ac:dyDescent="0.25">
      <c r="A118" s="75"/>
      <c r="B118" s="23" t="s">
        <v>353</v>
      </c>
      <c r="C118" s="35"/>
      <c r="D118" s="2"/>
    </row>
    <row r="119" spans="1:4" ht="31.5" x14ac:dyDescent="0.25">
      <c r="A119" s="76" t="s">
        <v>31</v>
      </c>
      <c r="B119" s="36" t="s">
        <v>162</v>
      </c>
      <c r="C119" s="35">
        <v>0.5</v>
      </c>
      <c r="D119" s="2"/>
    </row>
    <row r="120" spans="1:4" x14ac:dyDescent="0.25">
      <c r="A120" s="75"/>
      <c r="B120" s="23" t="s">
        <v>199</v>
      </c>
      <c r="C120" s="35"/>
      <c r="D120" s="2"/>
    </row>
    <row r="121" spans="1:4" ht="23.25" customHeight="1" x14ac:dyDescent="0.25">
      <c r="A121" s="75"/>
      <c r="B121" s="23" t="s">
        <v>353</v>
      </c>
      <c r="C121" s="35"/>
      <c r="D121" s="2"/>
    </row>
    <row r="122" spans="1:4" x14ac:dyDescent="0.25">
      <c r="A122" s="76" t="s">
        <v>163</v>
      </c>
      <c r="B122" s="36" t="s">
        <v>164</v>
      </c>
      <c r="C122" s="35">
        <v>0.5</v>
      </c>
      <c r="D122" s="2"/>
    </row>
    <row r="123" spans="1:4" ht="23.25" customHeight="1" x14ac:dyDescent="0.25">
      <c r="A123" s="32"/>
      <c r="B123" s="23" t="s">
        <v>199</v>
      </c>
      <c r="C123" s="35"/>
      <c r="D123" s="2"/>
    </row>
    <row r="124" spans="1:4" ht="23.25" customHeight="1" x14ac:dyDescent="0.25">
      <c r="A124" s="32"/>
      <c r="B124" s="23" t="s">
        <v>353</v>
      </c>
      <c r="C124" s="35"/>
      <c r="D124" s="2"/>
    </row>
    <row r="125" spans="1:4" ht="31.5" x14ac:dyDescent="0.25">
      <c r="A125" s="76" t="s">
        <v>165</v>
      </c>
      <c r="B125" s="36" t="s">
        <v>166</v>
      </c>
      <c r="C125" s="35">
        <v>0.5</v>
      </c>
      <c r="D125" s="2"/>
    </row>
    <row r="126" spans="1:4" ht="23.25" customHeight="1" x14ac:dyDescent="0.25">
      <c r="A126" s="75"/>
      <c r="B126" s="23" t="s">
        <v>354</v>
      </c>
      <c r="C126" s="35"/>
      <c r="D126" s="2"/>
    </row>
    <row r="127" spans="1:4" ht="23.25" customHeight="1" x14ac:dyDescent="0.25">
      <c r="A127" s="75"/>
      <c r="B127" s="23" t="s">
        <v>355</v>
      </c>
      <c r="C127" s="35"/>
      <c r="D127" s="2"/>
    </row>
    <row r="128" spans="1:4" ht="23.25" customHeight="1" x14ac:dyDescent="0.25">
      <c r="A128" s="75">
        <v>4.3</v>
      </c>
      <c r="B128" s="33" t="s">
        <v>151</v>
      </c>
      <c r="C128" s="34">
        <f>C129+C132</f>
        <v>1</v>
      </c>
      <c r="D128" s="2"/>
    </row>
    <row r="129" spans="1:4" ht="23.25" customHeight="1" x14ac:dyDescent="0.25">
      <c r="A129" s="76" t="s">
        <v>32</v>
      </c>
      <c r="B129" s="36" t="s">
        <v>169</v>
      </c>
      <c r="C129" s="35">
        <v>0.5</v>
      </c>
      <c r="D129" s="2"/>
    </row>
    <row r="130" spans="1:4" ht="31.5" x14ac:dyDescent="0.25">
      <c r="A130" s="93"/>
      <c r="B130" s="23" t="s">
        <v>167</v>
      </c>
      <c r="C130" s="35"/>
      <c r="D130" s="2"/>
    </row>
    <row r="131" spans="1:4" ht="23.25" customHeight="1" x14ac:dyDescent="0.25">
      <c r="A131" s="93"/>
      <c r="B131" s="23" t="s">
        <v>168</v>
      </c>
      <c r="C131" s="35"/>
      <c r="D131" s="2"/>
    </row>
    <row r="132" spans="1:4" ht="23.25" customHeight="1" x14ac:dyDescent="0.25">
      <c r="A132" s="76" t="s">
        <v>33</v>
      </c>
      <c r="B132" s="36" t="s">
        <v>170</v>
      </c>
      <c r="C132" s="35">
        <v>0.5</v>
      </c>
      <c r="D132" s="2"/>
    </row>
    <row r="133" spans="1:4" ht="31.5" x14ac:dyDescent="0.25">
      <c r="A133" s="94"/>
      <c r="B133" s="23" t="s">
        <v>357</v>
      </c>
      <c r="C133" s="35"/>
      <c r="D133" s="2"/>
    </row>
    <row r="134" spans="1:4" ht="23.25" customHeight="1" x14ac:dyDescent="0.25">
      <c r="A134" s="94"/>
      <c r="B134" s="23" t="s">
        <v>356</v>
      </c>
      <c r="C134" s="35"/>
      <c r="D134" s="2"/>
    </row>
    <row r="135" spans="1:4" ht="31.5" x14ac:dyDescent="0.25">
      <c r="A135" s="75">
        <v>4.4000000000000004</v>
      </c>
      <c r="B135" s="33" t="s">
        <v>152</v>
      </c>
      <c r="C135" s="34">
        <f>C136+C139</f>
        <v>1</v>
      </c>
      <c r="D135" s="2"/>
    </row>
    <row r="136" spans="1:4" ht="15" customHeight="1" x14ac:dyDescent="0.25">
      <c r="A136" s="76" t="s">
        <v>172</v>
      </c>
      <c r="B136" s="36" t="s">
        <v>171</v>
      </c>
      <c r="C136" s="35">
        <v>0.5</v>
      </c>
      <c r="D136" s="2"/>
    </row>
    <row r="137" spans="1:4" ht="31.5" x14ac:dyDescent="0.25">
      <c r="A137" s="94"/>
      <c r="B137" s="23" t="s">
        <v>358</v>
      </c>
      <c r="C137" s="35"/>
      <c r="D137" s="2"/>
    </row>
    <row r="138" spans="1:4" ht="23.25" customHeight="1" x14ac:dyDescent="0.25">
      <c r="A138" s="94"/>
      <c r="B138" s="23" t="s">
        <v>359</v>
      </c>
      <c r="C138" s="35"/>
      <c r="D138" s="2"/>
    </row>
    <row r="139" spans="1:4" ht="15" customHeight="1" x14ac:dyDescent="0.25">
      <c r="A139" s="76" t="s">
        <v>173</v>
      </c>
      <c r="B139" s="36" t="s">
        <v>174</v>
      </c>
      <c r="C139" s="35">
        <v>0.5</v>
      </c>
      <c r="D139" s="2"/>
    </row>
    <row r="140" spans="1:4" ht="47.25" x14ac:dyDescent="0.25">
      <c r="A140" s="93"/>
      <c r="B140" s="23" t="s">
        <v>176</v>
      </c>
      <c r="C140" s="35"/>
      <c r="D140" s="2"/>
    </row>
    <row r="141" spans="1:4" ht="23.25" customHeight="1" x14ac:dyDescent="0.25">
      <c r="A141" s="93"/>
      <c r="B141" s="23" t="s">
        <v>175</v>
      </c>
      <c r="C141" s="35"/>
      <c r="D141" s="2"/>
    </row>
    <row r="142" spans="1:4" ht="23.25" customHeight="1" x14ac:dyDescent="0.25">
      <c r="A142" s="75">
        <v>4.5</v>
      </c>
      <c r="B142" s="33" t="s">
        <v>68</v>
      </c>
      <c r="C142" s="34">
        <f>C143+C146+C149+C152</f>
        <v>2</v>
      </c>
      <c r="D142" s="2"/>
    </row>
    <row r="143" spans="1:4" ht="63" x14ac:dyDescent="0.25">
      <c r="A143" s="76" t="s">
        <v>178</v>
      </c>
      <c r="B143" s="36" t="s">
        <v>179</v>
      </c>
      <c r="C143" s="35">
        <v>0.5</v>
      </c>
      <c r="D143" s="2"/>
    </row>
    <row r="144" spans="1:4" ht="23.25" customHeight="1" x14ac:dyDescent="0.25">
      <c r="A144" s="75"/>
      <c r="B144" s="14" t="s">
        <v>177</v>
      </c>
      <c r="C144" s="35"/>
      <c r="D144" s="2"/>
    </row>
    <row r="145" spans="1:4" ht="23.25" customHeight="1" x14ac:dyDescent="0.25">
      <c r="A145" s="75"/>
      <c r="B145" s="14" t="s">
        <v>360</v>
      </c>
      <c r="C145" s="35"/>
      <c r="D145" s="2"/>
    </row>
    <row r="146" spans="1:4" ht="31.5" x14ac:dyDescent="0.25">
      <c r="A146" s="76" t="s">
        <v>180</v>
      </c>
      <c r="B146" s="36" t="s">
        <v>153</v>
      </c>
      <c r="C146" s="35">
        <v>0.5</v>
      </c>
      <c r="D146" s="2"/>
    </row>
    <row r="147" spans="1:4" ht="23.25" customHeight="1" x14ac:dyDescent="0.25">
      <c r="A147" s="75"/>
      <c r="B147" s="14" t="s">
        <v>177</v>
      </c>
      <c r="C147" s="35"/>
      <c r="D147" s="2"/>
    </row>
    <row r="148" spans="1:4" ht="23.25" customHeight="1" x14ac:dyDescent="0.25">
      <c r="A148" s="75"/>
      <c r="B148" s="14" t="s">
        <v>158</v>
      </c>
      <c r="C148" s="35"/>
      <c r="D148" s="2"/>
    </row>
    <row r="149" spans="1:4" x14ac:dyDescent="0.25">
      <c r="A149" s="76" t="s">
        <v>181</v>
      </c>
      <c r="B149" s="36" t="s">
        <v>182</v>
      </c>
      <c r="C149" s="35">
        <v>0.5</v>
      </c>
      <c r="D149" s="2"/>
    </row>
    <row r="150" spans="1:4" ht="31.5" x14ac:dyDescent="0.25">
      <c r="A150" s="93"/>
      <c r="B150" s="23" t="s">
        <v>185</v>
      </c>
      <c r="C150" s="35"/>
      <c r="D150" s="2"/>
    </row>
    <row r="151" spans="1:4" ht="31.5" x14ac:dyDescent="0.25">
      <c r="A151" s="93"/>
      <c r="B151" s="23" t="s">
        <v>186</v>
      </c>
      <c r="C151" s="35"/>
      <c r="D151" s="2"/>
    </row>
    <row r="152" spans="1:4" ht="31.5" x14ac:dyDescent="0.25">
      <c r="A152" s="76" t="s">
        <v>184</v>
      </c>
      <c r="B152" s="36" t="s">
        <v>183</v>
      </c>
      <c r="C152" s="35">
        <v>0.5</v>
      </c>
      <c r="D152" s="2"/>
    </row>
    <row r="153" spans="1:4" ht="47.25" x14ac:dyDescent="0.25">
      <c r="A153" s="94"/>
      <c r="B153" s="23" t="s">
        <v>187</v>
      </c>
      <c r="C153" s="35"/>
      <c r="D153" s="2"/>
    </row>
    <row r="154" spans="1:4" ht="23.25" customHeight="1" x14ac:dyDescent="0.25">
      <c r="A154" s="94"/>
      <c r="B154" s="23" t="s">
        <v>188</v>
      </c>
      <c r="C154" s="35"/>
      <c r="D154" s="2"/>
    </row>
    <row r="155" spans="1:4" ht="23.25" customHeight="1" x14ac:dyDescent="0.25">
      <c r="A155" s="75">
        <v>4.5999999999999996</v>
      </c>
      <c r="B155" s="33" t="s">
        <v>154</v>
      </c>
      <c r="C155" s="34">
        <f>C156+C159</f>
        <v>1</v>
      </c>
      <c r="D155" s="2"/>
    </row>
    <row r="156" spans="1:4" ht="31.5" x14ac:dyDescent="0.25">
      <c r="A156" s="76" t="s">
        <v>191</v>
      </c>
      <c r="B156" s="36" t="s">
        <v>189</v>
      </c>
      <c r="C156" s="35">
        <v>0.5</v>
      </c>
      <c r="D156" s="2"/>
    </row>
    <row r="157" spans="1:4" ht="23.25" customHeight="1" x14ac:dyDescent="0.25">
      <c r="A157" s="94"/>
      <c r="B157" s="23" t="s">
        <v>160</v>
      </c>
      <c r="C157" s="35"/>
      <c r="D157" s="2"/>
    </row>
    <row r="158" spans="1:4" ht="23.25" customHeight="1" x14ac:dyDescent="0.25">
      <c r="A158" s="94"/>
      <c r="B158" s="23" t="s">
        <v>190</v>
      </c>
      <c r="C158" s="35"/>
      <c r="D158" s="2"/>
    </row>
    <row r="159" spans="1:4" ht="31.5" x14ac:dyDescent="0.25">
      <c r="A159" s="76" t="s">
        <v>193</v>
      </c>
      <c r="B159" s="36" t="s">
        <v>192</v>
      </c>
      <c r="C159" s="35">
        <v>0.5</v>
      </c>
      <c r="D159" s="2"/>
    </row>
    <row r="160" spans="1:4" x14ac:dyDescent="0.25">
      <c r="A160" s="93"/>
      <c r="B160" s="23" t="s">
        <v>160</v>
      </c>
      <c r="C160" s="35"/>
      <c r="D160" s="2"/>
    </row>
    <row r="161" spans="1:4" ht="23.25" customHeight="1" x14ac:dyDescent="0.25">
      <c r="A161" s="93"/>
      <c r="B161" s="23" t="s">
        <v>194</v>
      </c>
      <c r="C161" s="35"/>
      <c r="D161" s="2"/>
    </row>
    <row r="162" spans="1:4" ht="31.5" x14ac:dyDescent="0.25">
      <c r="A162" s="75">
        <v>4.7</v>
      </c>
      <c r="B162" s="33" t="s">
        <v>195</v>
      </c>
      <c r="C162" s="34">
        <v>0.5</v>
      </c>
      <c r="D162" s="2"/>
    </row>
    <row r="163" spans="1:4" ht="23.25" customHeight="1" x14ac:dyDescent="0.25">
      <c r="A163" s="94"/>
      <c r="B163" s="14" t="s">
        <v>177</v>
      </c>
      <c r="C163" s="35"/>
      <c r="D163" s="2"/>
    </row>
    <row r="164" spans="1:4" ht="23.25" customHeight="1" x14ac:dyDescent="0.25">
      <c r="A164" s="94"/>
      <c r="B164" s="14" t="s">
        <v>360</v>
      </c>
      <c r="C164" s="35"/>
      <c r="D164" s="2"/>
    </row>
    <row r="165" spans="1:4" ht="23.25" customHeight="1" x14ac:dyDescent="0.25">
      <c r="A165" s="75">
        <v>4.8</v>
      </c>
      <c r="B165" s="33" t="s">
        <v>155</v>
      </c>
      <c r="C165" s="34">
        <f>C166+C169+C172</f>
        <v>1.5</v>
      </c>
      <c r="D165" s="2"/>
    </row>
    <row r="166" spans="1:4" ht="23.25" customHeight="1" x14ac:dyDescent="0.25">
      <c r="A166" s="76" t="s">
        <v>197</v>
      </c>
      <c r="B166" s="36" t="s">
        <v>196</v>
      </c>
      <c r="C166" s="35">
        <v>0.5</v>
      </c>
      <c r="D166" s="2"/>
    </row>
    <row r="167" spans="1:4" ht="23.25" customHeight="1" x14ac:dyDescent="0.25">
      <c r="A167" s="75"/>
      <c r="B167" s="14" t="s">
        <v>199</v>
      </c>
      <c r="C167" s="34"/>
      <c r="D167" s="2"/>
    </row>
    <row r="168" spans="1:4" ht="23.25" customHeight="1" x14ac:dyDescent="0.25">
      <c r="A168" s="75"/>
      <c r="B168" s="23" t="s">
        <v>353</v>
      </c>
      <c r="C168" s="34"/>
      <c r="D168" s="2"/>
    </row>
    <row r="169" spans="1:4" ht="23.25" customHeight="1" x14ac:dyDescent="0.25">
      <c r="A169" s="76" t="s">
        <v>200</v>
      </c>
      <c r="B169" s="36" t="s">
        <v>198</v>
      </c>
      <c r="C169" s="35">
        <v>0.5</v>
      </c>
      <c r="D169" s="2"/>
    </row>
    <row r="170" spans="1:4" ht="23.25" customHeight="1" x14ac:dyDescent="0.25">
      <c r="A170" s="94"/>
      <c r="B170" s="23" t="s">
        <v>361</v>
      </c>
      <c r="C170" s="35"/>
      <c r="D170" s="2"/>
    </row>
    <row r="171" spans="1:4" ht="23.25" customHeight="1" x14ac:dyDescent="0.25">
      <c r="A171" s="94"/>
      <c r="B171" s="23" t="s">
        <v>353</v>
      </c>
      <c r="C171" s="35"/>
      <c r="D171" s="2"/>
    </row>
    <row r="172" spans="1:4" ht="23.25" customHeight="1" x14ac:dyDescent="0.25">
      <c r="A172" s="76" t="s">
        <v>202</v>
      </c>
      <c r="B172" s="36" t="s">
        <v>201</v>
      </c>
      <c r="C172" s="35">
        <v>0.5</v>
      </c>
      <c r="D172" s="2"/>
    </row>
    <row r="173" spans="1:4" ht="23.25" customHeight="1" x14ac:dyDescent="0.25">
      <c r="A173" s="94"/>
      <c r="B173" s="14" t="s">
        <v>199</v>
      </c>
      <c r="C173" s="35"/>
      <c r="D173" s="2"/>
    </row>
    <row r="174" spans="1:4" ht="23.25" customHeight="1" x14ac:dyDescent="0.25">
      <c r="A174" s="94"/>
      <c r="B174" s="23" t="s">
        <v>161</v>
      </c>
      <c r="C174" s="35"/>
      <c r="D174" s="2"/>
    </row>
    <row r="175" spans="1:4" ht="31.5" x14ac:dyDescent="0.25">
      <c r="A175" s="75">
        <v>4.9000000000000004</v>
      </c>
      <c r="B175" s="33" t="s">
        <v>203</v>
      </c>
      <c r="C175" s="34">
        <f>C176+C179+C182</f>
        <v>1.5</v>
      </c>
      <c r="D175" s="2"/>
    </row>
    <row r="176" spans="1:4" ht="23.25" customHeight="1" x14ac:dyDescent="0.25">
      <c r="A176" s="76" t="s">
        <v>207</v>
      </c>
      <c r="B176" s="36" t="s">
        <v>204</v>
      </c>
      <c r="C176" s="35">
        <v>0.5</v>
      </c>
      <c r="D176" s="2"/>
    </row>
    <row r="177" spans="1:4" ht="23.25" customHeight="1" x14ac:dyDescent="0.25">
      <c r="A177" s="94"/>
      <c r="B177" s="14" t="s">
        <v>199</v>
      </c>
      <c r="C177" s="35"/>
      <c r="D177" s="2"/>
    </row>
    <row r="178" spans="1:4" ht="23.25" customHeight="1" x14ac:dyDescent="0.25">
      <c r="A178" s="94"/>
      <c r="B178" s="14" t="s">
        <v>158</v>
      </c>
      <c r="C178" s="35"/>
      <c r="D178" s="2"/>
    </row>
    <row r="179" spans="1:4" ht="23.25" customHeight="1" x14ac:dyDescent="0.25">
      <c r="A179" s="76" t="s">
        <v>208</v>
      </c>
      <c r="B179" s="36" t="s">
        <v>205</v>
      </c>
      <c r="C179" s="35">
        <v>0.5</v>
      </c>
      <c r="D179" s="2"/>
    </row>
    <row r="180" spans="1:4" ht="23.25" customHeight="1" x14ac:dyDescent="0.25">
      <c r="A180" s="94"/>
      <c r="B180" s="14" t="s">
        <v>199</v>
      </c>
      <c r="C180" s="35"/>
      <c r="D180" s="2"/>
    </row>
    <row r="181" spans="1:4" ht="23.25" customHeight="1" x14ac:dyDescent="0.25">
      <c r="A181" s="94"/>
      <c r="B181" s="14" t="s">
        <v>158</v>
      </c>
      <c r="C181" s="35"/>
      <c r="D181" s="2"/>
    </row>
    <row r="182" spans="1:4" ht="23.25" customHeight="1" x14ac:dyDescent="0.25">
      <c r="A182" s="76" t="s">
        <v>209</v>
      </c>
      <c r="B182" s="36" t="s">
        <v>206</v>
      </c>
      <c r="C182" s="35">
        <v>0.5</v>
      </c>
      <c r="D182" s="2"/>
    </row>
    <row r="183" spans="1:4" ht="23.25" customHeight="1" x14ac:dyDescent="0.25">
      <c r="A183" s="94"/>
      <c r="B183" s="14" t="s">
        <v>199</v>
      </c>
      <c r="C183" s="35"/>
      <c r="D183" s="2"/>
    </row>
    <row r="184" spans="1:4" ht="23.25" customHeight="1" x14ac:dyDescent="0.25">
      <c r="A184" s="94"/>
      <c r="B184" s="14" t="s">
        <v>158</v>
      </c>
      <c r="C184" s="35"/>
      <c r="D184" s="2"/>
    </row>
    <row r="185" spans="1:4" ht="31.5" x14ac:dyDescent="0.25">
      <c r="A185" s="77" t="s">
        <v>210</v>
      </c>
      <c r="B185" s="37" t="s">
        <v>285</v>
      </c>
      <c r="C185" s="34">
        <v>0.5</v>
      </c>
      <c r="D185" s="2"/>
    </row>
    <row r="186" spans="1:4" ht="23.25" customHeight="1" x14ac:dyDescent="0.25">
      <c r="A186" s="32"/>
      <c r="B186" s="14" t="s">
        <v>199</v>
      </c>
      <c r="C186" s="35"/>
      <c r="D186" s="2"/>
    </row>
    <row r="187" spans="1:4" ht="23.25" customHeight="1" x14ac:dyDescent="0.25">
      <c r="A187" s="32"/>
      <c r="B187" s="23" t="s">
        <v>161</v>
      </c>
      <c r="C187" s="35"/>
      <c r="D187" s="2"/>
    </row>
    <row r="188" spans="1:4" ht="31.5" x14ac:dyDescent="0.25">
      <c r="A188" s="75">
        <v>4.1100000000000003</v>
      </c>
      <c r="B188" s="33" t="s">
        <v>211</v>
      </c>
      <c r="C188" s="34">
        <f>C189+C192+C195</f>
        <v>1.5</v>
      </c>
      <c r="D188" s="2"/>
    </row>
    <row r="189" spans="1:4" x14ac:dyDescent="0.25">
      <c r="A189" s="76" t="s">
        <v>212</v>
      </c>
      <c r="B189" s="36" t="s">
        <v>217</v>
      </c>
      <c r="C189" s="35">
        <v>0.5</v>
      </c>
      <c r="D189" s="2"/>
    </row>
    <row r="190" spans="1:4" ht="23.25" customHeight="1" x14ac:dyDescent="0.25">
      <c r="A190" s="94"/>
      <c r="B190" s="23" t="s">
        <v>214</v>
      </c>
      <c r="C190" s="35"/>
      <c r="D190" s="2"/>
    </row>
    <row r="191" spans="1:4" ht="23.25" customHeight="1" x14ac:dyDescent="0.25">
      <c r="A191" s="94"/>
      <c r="B191" s="23" t="s">
        <v>215</v>
      </c>
      <c r="C191" s="35"/>
      <c r="D191" s="2"/>
    </row>
    <row r="192" spans="1:4" x14ac:dyDescent="0.25">
      <c r="A192" s="76" t="s">
        <v>213</v>
      </c>
      <c r="B192" s="36" t="s">
        <v>218</v>
      </c>
      <c r="C192" s="35">
        <v>0.5</v>
      </c>
      <c r="D192" s="2"/>
    </row>
    <row r="193" spans="1:4" ht="23.25" customHeight="1" x14ac:dyDescent="0.25">
      <c r="A193" s="94"/>
      <c r="B193" s="23" t="s">
        <v>219</v>
      </c>
      <c r="C193" s="35"/>
      <c r="D193" s="2"/>
    </row>
    <row r="194" spans="1:4" ht="23.25" customHeight="1" x14ac:dyDescent="0.25">
      <c r="A194" s="94"/>
      <c r="B194" s="23" t="s">
        <v>215</v>
      </c>
      <c r="C194" s="35"/>
      <c r="D194" s="2"/>
    </row>
    <row r="195" spans="1:4" x14ac:dyDescent="0.25">
      <c r="A195" s="76" t="s">
        <v>216</v>
      </c>
      <c r="B195" s="36" t="s">
        <v>220</v>
      </c>
      <c r="C195" s="35">
        <v>0.5</v>
      </c>
      <c r="D195" s="2"/>
    </row>
    <row r="196" spans="1:4" ht="31.5" x14ac:dyDescent="0.25">
      <c r="A196" s="94"/>
      <c r="B196" s="23" t="s">
        <v>362</v>
      </c>
      <c r="C196" s="35"/>
      <c r="D196" s="2"/>
    </row>
    <row r="197" spans="1:4" ht="31.5" x14ac:dyDescent="0.25">
      <c r="A197" s="94"/>
      <c r="B197" s="23" t="s">
        <v>363</v>
      </c>
      <c r="C197" s="35"/>
      <c r="D197" s="2"/>
    </row>
    <row r="198" spans="1:4" ht="25.5" customHeight="1" x14ac:dyDescent="0.25">
      <c r="A198" s="63">
        <v>5</v>
      </c>
      <c r="B198" s="6" t="s">
        <v>306</v>
      </c>
      <c r="C198" s="10">
        <f>C199+C204+C213+C223+C232++C234+C251</f>
        <v>16</v>
      </c>
      <c r="D198" s="2"/>
    </row>
    <row r="199" spans="1:4" ht="39" customHeight="1" x14ac:dyDescent="0.25">
      <c r="A199" s="78" t="s">
        <v>364</v>
      </c>
      <c r="B199" s="33" t="s">
        <v>276</v>
      </c>
      <c r="C199" s="10">
        <v>1.5</v>
      </c>
      <c r="D199" s="2"/>
    </row>
    <row r="200" spans="1:4" ht="25.5" customHeight="1" x14ac:dyDescent="0.25">
      <c r="A200" s="63"/>
      <c r="B200" s="23" t="s">
        <v>365</v>
      </c>
      <c r="C200" s="10"/>
      <c r="D200" s="2"/>
    </row>
    <row r="201" spans="1:4" ht="25.5" customHeight="1" x14ac:dyDescent="0.25">
      <c r="A201" s="63"/>
      <c r="B201" s="23" t="s">
        <v>366</v>
      </c>
      <c r="C201" s="10"/>
      <c r="D201" s="2"/>
    </row>
    <row r="202" spans="1:4" ht="25.5" customHeight="1" x14ac:dyDescent="0.25">
      <c r="A202" s="63"/>
      <c r="B202" s="23" t="s">
        <v>367</v>
      </c>
      <c r="C202" s="10"/>
      <c r="D202" s="2"/>
    </row>
    <row r="203" spans="1:4" ht="25.5" customHeight="1" x14ac:dyDescent="0.25">
      <c r="A203" s="63"/>
      <c r="B203" s="23" t="s">
        <v>368</v>
      </c>
      <c r="C203" s="10"/>
      <c r="D203" s="2"/>
    </row>
    <row r="204" spans="1:4" ht="47.25" x14ac:dyDescent="0.25">
      <c r="A204" s="63">
        <v>5.2</v>
      </c>
      <c r="B204" s="33" t="s">
        <v>332</v>
      </c>
      <c r="C204" s="10">
        <f>C205+C209</f>
        <v>2</v>
      </c>
      <c r="D204" s="2"/>
    </row>
    <row r="205" spans="1:4" x14ac:dyDescent="0.25">
      <c r="A205" s="76" t="s">
        <v>258</v>
      </c>
      <c r="B205" s="36" t="s">
        <v>256</v>
      </c>
      <c r="C205" s="35">
        <v>1</v>
      </c>
      <c r="D205" s="2"/>
    </row>
    <row r="206" spans="1:4" ht="25.5" customHeight="1" x14ac:dyDescent="0.25">
      <c r="A206" s="63"/>
      <c r="B206" s="23" t="s">
        <v>369</v>
      </c>
      <c r="C206" s="10"/>
      <c r="D206" s="2"/>
    </row>
    <row r="207" spans="1:4" ht="25.5" customHeight="1" x14ac:dyDescent="0.25">
      <c r="A207" s="6"/>
      <c r="B207" s="23" t="s">
        <v>370</v>
      </c>
      <c r="C207" s="10"/>
      <c r="D207" s="2"/>
    </row>
    <row r="208" spans="1:4" ht="25.5" customHeight="1" x14ac:dyDescent="0.25">
      <c r="A208" s="6"/>
      <c r="B208" s="23" t="s">
        <v>371</v>
      </c>
      <c r="C208" s="10"/>
      <c r="D208" s="2"/>
    </row>
    <row r="209" spans="1:4" x14ac:dyDescent="0.25">
      <c r="A209" s="76" t="s">
        <v>259</v>
      </c>
      <c r="B209" s="36" t="s">
        <v>257</v>
      </c>
      <c r="C209" s="35">
        <v>1</v>
      </c>
      <c r="D209" s="2"/>
    </row>
    <row r="210" spans="1:4" ht="25.5" customHeight="1" x14ac:dyDescent="0.25">
      <c r="A210" s="63"/>
      <c r="B210" s="23" t="s">
        <v>372</v>
      </c>
      <c r="C210" s="10"/>
      <c r="D210" s="2"/>
    </row>
    <row r="211" spans="1:4" ht="25.5" customHeight="1" x14ac:dyDescent="0.25">
      <c r="A211" s="63"/>
      <c r="B211" s="23" t="s">
        <v>373</v>
      </c>
      <c r="C211" s="10"/>
      <c r="D211" s="2"/>
    </row>
    <row r="212" spans="1:4" ht="25.5" customHeight="1" x14ac:dyDescent="0.25">
      <c r="A212" s="63"/>
      <c r="B212" s="23" t="s">
        <v>371</v>
      </c>
      <c r="C212" s="10"/>
      <c r="D212" s="2"/>
    </row>
    <row r="213" spans="1:4" ht="31.5" x14ac:dyDescent="0.25">
      <c r="A213" s="63">
        <v>5.3</v>
      </c>
      <c r="B213" s="33" t="s">
        <v>260</v>
      </c>
      <c r="C213" s="10">
        <f>C214+C218</f>
        <v>3</v>
      </c>
      <c r="D213" s="2"/>
    </row>
    <row r="214" spans="1:4" x14ac:dyDescent="0.25">
      <c r="A214" s="76" t="s">
        <v>263</v>
      </c>
      <c r="B214" s="36" t="s">
        <v>261</v>
      </c>
      <c r="C214" s="35">
        <v>1</v>
      </c>
      <c r="D214" s="2"/>
    </row>
    <row r="215" spans="1:4" x14ac:dyDescent="0.25">
      <c r="A215" s="63"/>
      <c r="B215" s="8" t="s">
        <v>374</v>
      </c>
      <c r="C215" s="10"/>
      <c r="D215" s="2"/>
    </row>
    <row r="216" spans="1:4" x14ac:dyDescent="0.25">
      <c r="A216" s="63"/>
      <c r="B216" s="8" t="s">
        <v>375</v>
      </c>
      <c r="C216" s="10"/>
      <c r="D216" s="2"/>
    </row>
    <row r="217" spans="1:4" x14ac:dyDescent="0.25">
      <c r="A217" s="63"/>
      <c r="B217" s="8" t="s">
        <v>376</v>
      </c>
      <c r="C217" s="10"/>
      <c r="D217" s="2"/>
    </row>
    <row r="218" spans="1:4" x14ac:dyDescent="0.25">
      <c r="A218" s="76" t="s">
        <v>264</v>
      </c>
      <c r="B218" s="36" t="s">
        <v>262</v>
      </c>
      <c r="C218" s="35">
        <v>2</v>
      </c>
      <c r="D218" s="2"/>
    </row>
    <row r="219" spans="1:4" ht="31.5" x14ac:dyDescent="0.25">
      <c r="A219" s="6"/>
      <c r="B219" s="23" t="s">
        <v>377</v>
      </c>
      <c r="C219" s="10"/>
      <c r="D219" s="2"/>
    </row>
    <row r="220" spans="1:4" ht="31.5" x14ac:dyDescent="0.25">
      <c r="A220" s="6"/>
      <c r="B220" s="23" t="s">
        <v>378</v>
      </c>
      <c r="C220" s="10"/>
      <c r="D220" s="2"/>
    </row>
    <row r="221" spans="1:4" ht="31.5" x14ac:dyDescent="0.25">
      <c r="A221" s="6"/>
      <c r="B221" s="23" t="s">
        <v>379</v>
      </c>
      <c r="C221" s="10"/>
      <c r="D221" s="2"/>
    </row>
    <row r="222" spans="1:4" ht="47.25" x14ac:dyDescent="0.25">
      <c r="A222" s="6"/>
      <c r="B222" s="23" t="s">
        <v>380</v>
      </c>
      <c r="C222" s="10"/>
      <c r="D222" s="2"/>
    </row>
    <row r="223" spans="1:4" ht="25.5" customHeight="1" x14ac:dyDescent="0.25">
      <c r="A223" s="63">
        <v>5.4</v>
      </c>
      <c r="B223" s="6" t="s">
        <v>267</v>
      </c>
      <c r="C223" s="10">
        <f>C224+C228+C230</f>
        <v>2.5</v>
      </c>
      <c r="D223" s="2"/>
    </row>
    <row r="224" spans="1:4" x14ac:dyDescent="0.25">
      <c r="A224" s="76" t="s">
        <v>265</v>
      </c>
      <c r="B224" s="36" t="s">
        <v>277</v>
      </c>
      <c r="C224" s="35">
        <v>0.5</v>
      </c>
      <c r="D224" s="2"/>
    </row>
    <row r="225" spans="1:4" ht="25.5" customHeight="1" x14ac:dyDescent="0.25">
      <c r="A225" s="63"/>
      <c r="B225" s="23" t="s">
        <v>278</v>
      </c>
      <c r="C225" s="10"/>
      <c r="D225" s="2"/>
    </row>
    <row r="226" spans="1:4" ht="25.5" customHeight="1" x14ac:dyDescent="0.25">
      <c r="A226" s="63"/>
      <c r="B226" s="23" t="s">
        <v>279</v>
      </c>
      <c r="C226" s="10"/>
      <c r="D226" s="2"/>
    </row>
    <row r="227" spans="1:4" ht="25.5" customHeight="1" x14ac:dyDescent="0.25">
      <c r="A227" s="63"/>
      <c r="B227" s="23" t="s">
        <v>280</v>
      </c>
      <c r="C227" s="10"/>
      <c r="D227" s="2"/>
    </row>
    <row r="228" spans="1:4" ht="31.5" x14ac:dyDescent="0.25">
      <c r="A228" s="76" t="s">
        <v>266</v>
      </c>
      <c r="B228" s="36" t="s">
        <v>281</v>
      </c>
      <c r="C228" s="35">
        <v>1</v>
      </c>
      <c r="D228" s="2"/>
    </row>
    <row r="229" spans="1:4" ht="45" x14ac:dyDescent="0.25">
      <c r="A229" s="63"/>
      <c r="B229" s="7" t="s">
        <v>113</v>
      </c>
      <c r="C229" s="10"/>
      <c r="D229" s="2"/>
    </row>
    <row r="230" spans="1:4" ht="31.5" x14ac:dyDescent="0.25">
      <c r="A230" s="76" t="s">
        <v>286</v>
      </c>
      <c r="B230" s="36" t="s">
        <v>34</v>
      </c>
      <c r="C230" s="35">
        <v>1</v>
      </c>
      <c r="D230" s="2"/>
    </row>
    <row r="231" spans="1:4" ht="45" x14ac:dyDescent="0.25">
      <c r="A231" s="63"/>
      <c r="B231" s="7" t="s">
        <v>113</v>
      </c>
      <c r="C231" s="61"/>
      <c r="D231" s="2"/>
    </row>
    <row r="232" spans="1:4" ht="28.5" x14ac:dyDescent="0.25">
      <c r="A232" s="63">
        <v>5.5</v>
      </c>
      <c r="B232" s="6" t="s">
        <v>82</v>
      </c>
      <c r="C232" s="10">
        <v>2</v>
      </c>
      <c r="D232" s="2"/>
    </row>
    <row r="233" spans="1:4" ht="75" x14ac:dyDescent="0.25">
      <c r="A233" s="42"/>
      <c r="B233" s="7" t="s">
        <v>268</v>
      </c>
      <c r="C233" s="61"/>
      <c r="D233" s="2"/>
    </row>
    <row r="234" spans="1:4" x14ac:dyDescent="0.25">
      <c r="A234" s="63">
        <v>5.6</v>
      </c>
      <c r="B234" s="20" t="s">
        <v>269</v>
      </c>
      <c r="C234" s="41">
        <f>C235+C239+C243+C247</f>
        <v>4</v>
      </c>
      <c r="D234" s="2"/>
    </row>
    <row r="235" spans="1:4" x14ac:dyDescent="0.25">
      <c r="A235" s="76" t="s">
        <v>273</v>
      </c>
      <c r="B235" s="36" t="s">
        <v>270</v>
      </c>
      <c r="C235" s="35">
        <v>1</v>
      </c>
      <c r="D235" s="2"/>
    </row>
    <row r="236" spans="1:4" x14ac:dyDescent="0.25">
      <c r="A236" s="63"/>
      <c r="B236" s="23" t="s">
        <v>369</v>
      </c>
      <c r="C236" s="61"/>
      <c r="D236" s="2"/>
    </row>
    <row r="237" spans="1:4" x14ac:dyDescent="0.25">
      <c r="A237" s="63"/>
      <c r="B237" s="23" t="s">
        <v>370</v>
      </c>
      <c r="C237" s="61"/>
      <c r="D237" s="2"/>
    </row>
    <row r="238" spans="1:4" x14ac:dyDescent="0.25">
      <c r="A238" s="63"/>
      <c r="B238" s="23" t="s">
        <v>371</v>
      </c>
      <c r="C238" s="61"/>
      <c r="D238" s="2"/>
    </row>
    <row r="239" spans="1:4" x14ac:dyDescent="0.25">
      <c r="A239" s="76" t="s">
        <v>274</v>
      </c>
      <c r="B239" s="36" t="s">
        <v>271</v>
      </c>
      <c r="C239" s="35">
        <v>1</v>
      </c>
      <c r="D239" s="2"/>
    </row>
    <row r="240" spans="1:4" x14ac:dyDescent="0.25">
      <c r="A240" s="63"/>
      <c r="B240" s="23" t="s">
        <v>369</v>
      </c>
      <c r="C240" s="61"/>
      <c r="D240" s="2"/>
    </row>
    <row r="241" spans="1:4" x14ac:dyDescent="0.25">
      <c r="A241" s="63"/>
      <c r="B241" s="23" t="s">
        <v>370</v>
      </c>
      <c r="C241" s="61"/>
      <c r="D241" s="2"/>
    </row>
    <row r="242" spans="1:4" x14ac:dyDescent="0.25">
      <c r="A242" s="63"/>
      <c r="B242" s="23" t="s">
        <v>371</v>
      </c>
      <c r="C242" s="61"/>
      <c r="D242" s="2"/>
    </row>
    <row r="243" spans="1:4" x14ac:dyDescent="0.25">
      <c r="A243" s="76" t="s">
        <v>275</v>
      </c>
      <c r="B243" s="36" t="s">
        <v>283</v>
      </c>
      <c r="C243" s="35">
        <v>1</v>
      </c>
      <c r="D243" s="2"/>
    </row>
    <row r="244" spans="1:4" x14ac:dyDescent="0.25">
      <c r="A244" s="63"/>
      <c r="B244" s="23" t="s">
        <v>369</v>
      </c>
      <c r="C244" s="61"/>
      <c r="D244" s="2"/>
    </row>
    <row r="245" spans="1:4" x14ac:dyDescent="0.25">
      <c r="A245" s="63"/>
      <c r="B245" s="23" t="s">
        <v>370</v>
      </c>
      <c r="C245" s="61"/>
      <c r="D245" s="2"/>
    </row>
    <row r="246" spans="1:4" x14ac:dyDescent="0.25">
      <c r="A246" s="63"/>
      <c r="B246" s="23" t="s">
        <v>371</v>
      </c>
      <c r="C246" s="61"/>
      <c r="D246" s="2"/>
    </row>
    <row r="247" spans="1:4" x14ac:dyDescent="0.25">
      <c r="A247" s="76" t="s">
        <v>287</v>
      </c>
      <c r="B247" s="36" t="s">
        <v>272</v>
      </c>
      <c r="C247" s="35">
        <v>1</v>
      </c>
      <c r="D247" s="2"/>
    </row>
    <row r="248" spans="1:4" x14ac:dyDescent="0.25">
      <c r="A248" s="63"/>
      <c r="B248" s="23" t="s">
        <v>369</v>
      </c>
      <c r="C248" s="10"/>
      <c r="D248" s="2"/>
    </row>
    <row r="249" spans="1:4" x14ac:dyDescent="0.25">
      <c r="A249" s="63"/>
      <c r="B249" s="23" t="s">
        <v>370</v>
      </c>
      <c r="C249" s="10"/>
      <c r="D249" s="2"/>
    </row>
    <row r="250" spans="1:4" x14ac:dyDescent="0.25">
      <c r="A250" s="63"/>
      <c r="B250" s="23" t="s">
        <v>371</v>
      </c>
      <c r="C250" s="10"/>
      <c r="D250" s="2"/>
    </row>
    <row r="251" spans="1:4" ht="25.5" customHeight="1" x14ac:dyDescent="0.25">
      <c r="A251" s="63">
        <v>5.7</v>
      </c>
      <c r="B251" s="6" t="s">
        <v>83</v>
      </c>
      <c r="C251" s="10">
        <v>1</v>
      </c>
      <c r="D251" s="2"/>
    </row>
    <row r="252" spans="1:4" ht="45" x14ac:dyDescent="0.25">
      <c r="A252" s="42"/>
      <c r="B252" s="7" t="s">
        <v>284</v>
      </c>
      <c r="C252" s="30"/>
      <c r="D252" s="2"/>
    </row>
    <row r="253" spans="1:4" ht="20.25" customHeight="1" x14ac:dyDescent="0.25">
      <c r="A253" s="63">
        <v>6</v>
      </c>
      <c r="B253" s="6" t="s">
        <v>307</v>
      </c>
      <c r="C253" s="10">
        <f>SUM(C254,C274,C283)</f>
        <v>13</v>
      </c>
      <c r="D253" s="3"/>
    </row>
    <row r="254" spans="1:4" x14ac:dyDescent="0.25">
      <c r="A254" s="63">
        <v>6.1</v>
      </c>
      <c r="B254" s="6" t="s">
        <v>69</v>
      </c>
      <c r="C254" s="10">
        <f>SUM(C255,C257,C259,C261,C263,C265,C270,C272)</f>
        <v>8.5</v>
      </c>
      <c r="D254" s="3"/>
    </row>
    <row r="255" spans="1:4" x14ac:dyDescent="0.25">
      <c r="A255" s="64" t="s">
        <v>35</v>
      </c>
      <c r="B255" s="17" t="s">
        <v>70</v>
      </c>
      <c r="C255" s="26">
        <v>1.5</v>
      </c>
      <c r="D255" s="3"/>
    </row>
    <row r="256" spans="1:4" ht="50.25" customHeight="1" x14ac:dyDescent="0.25">
      <c r="A256" s="79"/>
      <c r="B256" s="7" t="s">
        <v>100</v>
      </c>
      <c r="C256" s="26"/>
      <c r="D256" s="3"/>
    </row>
    <row r="257" spans="1:4" ht="44.25" customHeight="1" x14ac:dyDescent="0.25">
      <c r="A257" s="64" t="s">
        <v>36</v>
      </c>
      <c r="B257" s="17" t="s">
        <v>221</v>
      </c>
      <c r="C257" s="26">
        <v>0.5</v>
      </c>
      <c r="D257" s="3"/>
    </row>
    <row r="258" spans="1:4" ht="45" x14ac:dyDescent="0.25">
      <c r="A258" s="79"/>
      <c r="B258" s="7" t="s">
        <v>315</v>
      </c>
      <c r="C258" s="26"/>
      <c r="D258" s="3"/>
    </row>
    <row r="259" spans="1:4" ht="36.75" customHeight="1" x14ac:dyDescent="0.25">
      <c r="A259" s="64" t="s">
        <v>37</v>
      </c>
      <c r="B259" s="43" t="s">
        <v>222</v>
      </c>
      <c r="C259" s="26">
        <v>0.5</v>
      </c>
      <c r="D259" s="3"/>
    </row>
    <row r="260" spans="1:4" ht="44.25" customHeight="1" x14ac:dyDescent="0.25">
      <c r="A260" s="79"/>
      <c r="B260" s="7" t="s">
        <v>87</v>
      </c>
      <c r="C260" s="26"/>
      <c r="D260" s="3"/>
    </row>
    <row r="261" spans="1:4" ht="18.75" customHeight="1" x14ac:dyDescent="0.25">
      <c r="A261" s="64" t="s">
        <v>38</v>
      </c>
      <c r="B261" s="17" t="s">
        <v>71</v>
      </c>
      <c r="C261" s="26">
        <v>0.5</v>
      </c>
      <c r="D261" s="3"/>
    </row>
    <row r="262" spans="1:4" ht="75" x14ac:dyDescent="0.25">
      <c r="A262" s="42"/>
      <c r="B262" s="7" t="s">
        <v>381</v>
      </c>
      <c r="C262" s="26"/>
      <c r="D262" s="3"/>
    </row>
    <row r="263" spans="1:4" ht="45" x14ac:dyDescent="0.25">
      <c r="A263" s="64" t="s">
        <v>39</v>
      </c>
      <c r="B263" s="17" t="s">
        <v>386</v>
      </c>
      <c r="C263" s="26">
        <v>1</v>
      </c>
      <c r="D263" s="3"/>
    </row>
    <row r="264" spans="1:4" ht="45" x14ac:dyDescent="0.25">
      <c r="A264" s="79"/>
      <c r="B264" s="60" t="s">
        <v>333</v>
      </c>
      <c r="C264" s="26"/>
      <c r="D264" s="3"/>
    </row>
    <row r="265" spans="1:4" ht="36" customHeight="1" x14ac:dyDescent="0.25">
      <c r="A265" s="80" t="s">
        <v>40</v>
      </c>
      <c r="B265" s="44" t="s">
        <v>88</v>
      </c>
      <c r="C265" s="62">
        <v>3</v>
      </c>
      <c r="D265" s="3"/>
    </row>
    <row r="266" spans="1:4" ht="44.25" customHeight="1" x14ac:dyDescent="0.25">
      <c r="A266" s="80"/>
      <c r="B266" s="59" t="s">
        <v>382</v>
      </c>
      <c r="C266" s="62"/>
      <c r="D266" s="3"/>
    </row>
    <row r="267" spans="1:4" ht="21.75" customHeight="1" x14ac:dyDescent="0.25">
      <c r="A267" s="80"/>
      <c r="B267" s="59" t="s">
        <v>383</v>
      </c>
      <c r="C267" s="45"/>
      <c r="D267" s="3"/>
    </row>
    <row r="268" spans="1:4" ht="33" customHeight="1" x14ac:dyDescent="0.25">
      <c r="A268" s="80"/>
      <c r="B268" s="59" t="s">
        <v>384</v>
      </c>
      <c r="C268" s="45"/>
      <c r="D268" s="24"/>
    </row>
    <row r="269" spans="1:4" x14ac:dyDescent="0.25">
      <c r="A269" s="80"/>
      <c r="B269" s="59" t="s">
        <v>385</v>
      </c>
      <c r="C269" s="45"/>
      <c r="D269" s="3"/>
    </row>
    <row r="270" spans="1:4" ht="22.5" customHeight="1" x14ac:dyDescent="0.25">
      <c r="A270" s="80" t="s">
        <v>73</v>
      </c>
      <c r="B270" s="44" t="s">
        <v>72</v>
      </c>
      <c r="C270" s="45">
        <v>1</v>
      </c>
      <c r="D270" s="3"/>
    </row>
    <row r="271" spans="1:4" ht="45" x14ac:dyDescent="0.25">
      <c r="A271" s="81"/>
      <c r="B271" s="60" t="s">
        <v>313</v>
      </c>
      <c r="C271" s="47"/>
      <c r="D271" s="26"/>
    </row>
    <row r="272" spans="1:4" ht="18.75" customHeight="1" x14ac:dyDescent="0.25">
      <c r="A272" s="64" t="s">
        <v>223</v>
      </c>
      <c r="B272" s="17" t="s">
        <v>41</v>
      </c>
      <c r="C272" s="26">
        <v>0.5</v>
      </c>
      <c r="D272" s="26"/>
    </row>
    <row r="273" spans="1:4" ht="45" x14ac:dyDescent="0.25">
      <c r="A273" s="42"/>
      <c r="B273" s="7" t="s">
        <v>224</v>
      </c>
      <c r="C273" s="26"/>
      <c r="D273" s="26"/>
    </row>
    <row r="274" spans="1:4" ht="18.75" customHeight="1" x14ac:dyDescent="0.25">
      <c r="A274" s="63">
        <v>6.2</v>
      </c>
      <c r="B274" s="6" t="s">
        <v>42</v>
      </c>
      <c r="C274" s="10">
        <f>SUM(C275,C277,C281)</f>
        <v>3.5</v>
      </c>
      <c r="D274" s="26"/>
    </row>
    <row r="275" spans="1:4" ht="30" x14ac:dyDescent="0.25">
      <c r="A275" s="80" t="s">
        <v>43</v>
      </c>
      <c r="B275" s="44" t="s">
        <v>74</v>
      </c>
      <c r="C275" s="45">
        <v>1</v>
      </c>
      <c r="D275" s="3"/>
    </row>
    <row r="276" spans="1:4" ht="45" x14ac:dyDescent="0.25">
      <c r="A276" s="81"/>
      <c r="B276" s="60" t="s">
        <v>314</v>
      </c>
      <c r="C276" s="45"/>
      <c r="D276" s="3"/>
    </row>
    <row r="277" spans="1:4" ht="28.5" customHeight="1" x14ac:dyDescent="0.25">
      <c r="A277" s="64" t="s">
        <v>44</v>
      </c>
      <c r="B277" s="17" t="s">
        <v>45</v>
      </c>
      <c r="C277" s="19">
        <v>1.5</v>
      </c>
      <c r="D277" s="3"/>
    </row>
    <row r="278" spans="1:4" ht="30" x14ac:dyDescent="0.25">
      <c r="A278" s="64"/>
      <c r="B278" s="8" t="s">
        <v>387</v>
      </c>
      <c r="C278" s="26"/>
      <c r="D278" s="3"/>
    </row>
    <row r="279" spans="1:4" ht="30" x14ac:dyDescent="0.25">
      <c r="A279" s="64"/>
      <c r="B279" s="8" t="s">
        <v>225</v>
      </c>
      <c r="C279" s="26"/>
      <c r="D279" s="3"/>
    </row>
    <row r="280" spans="1:4" ht="30" x14ac:dyDescent="0.25">
      <c r="A280" s="64"/>
      <c r="B280" s="8" t="s">
        <v>388</v>
      </c>
      <c r="C280" s="26"/>
      <c r="D280" s="3"/>
    </row>
    <row r="281" spans="1:4" x14ac:dyDescent="0.25">
      <c r="A281" s="64" t="s">
        <v>46</v>
      </c>
      <c r="B281" s="17" t="s">
        <v>47</v>
      </c>
      <c r="C281" s="26">
        <v>1</v>
      </c>
      <c r="D281" s="3"/>
    </row>
    <row r="282" spans="1:4" ht="90" x14ac:dyDescent="0.25">
      <c r="A282" s="79"/>
      <c r="B282" s="7" t="s">
        <v>101</v>
      </c>
      <c r="C282" s="26"/>
      <c r="D282" s="3"/>
    </row>
    <row r="283" spans="1:4" ht="28.5" x14ac:dyDescent="0.25">
      <c r="A283" s="63">
        <v>6.3</v>
      </c>
      <c r="B283" s="6" t="s">
        <v>48</v>
      </c>
      <c r="C283" s="10">
        <f>SUM(C284,C286,C288)</f>
        <v>1</v>
      </c>
      <c r="D283" s="26"/>
    </row>
    <row r="284" spans="1:4" x14ac:dyDescent="0.25">
      <c r="A284" s="64" t="s">
        <v>49</v>
      </c>
      <c r="B284" s="17" t="s">
        <v>75</v>
      </c>
      <c r="C284" s="26">
        <v>0.25</v>
      </c>
      <c r="D284" s="3"/>
    </row>
    <row r="285" spans="1:4" ht="30.75" customHeight="1" x14ac:dyDescent="0.25">
      <c r="A285" s="79"/>
      <c r="B285" s="7" t="s">
        <v>102</v>
      </c>
      <c r="C285" s="26"/>
      <c r="D285" s="3"/>
    </row>
    <row r="286" spans="1:4" ht="30" x14ac:dyDescent="0.25">
      <c r="A286" s="80" t="s">
        <v>50</v>
      </c>
      <c r="B286" s="17" t="s">
        <v>316</v>
      </c>
      <c r="C286" s="45">
        <v>0.5</v>
      </c>
      <c r="D286" s="3"/>
    </row>
    <row r="287" spans="1:4" ht="75" x14ac:dyDescent="0.25">
      <c r="A287" s="46"/>
      <c r="B287" s="4" t="s">
        <v>317</v>
      </c>
      <c r="C287" s="47"/>
      <c r="D287" s="25"/>
    </row>
    <row r="288" spans="1:4" ht="55.5" customHeight="1" x14ac:dyDescent="0.25">
      <c r="A288" s="64" t="s">
        <v>51</v>
      </c>
      <c r="B288" s="17" t="s">
        <v>86</v>
      </c>
      <c r="C288" s="26">
        <v>0.25</v>
      </c>
      <c r="D288" s="27"/>
    </row>
    <row r="289" spans="1:4" ht="45" x14ac:dyDescent="0.25">
      <c r="A289" s="79"/>
      <c r="B289" s="7" t="s">
        <v>103</v>
      </c>
      <c r="C289" s="26"/>
      <c r="D289" s="27"/>
    </row>
    <row r="290" spans="1:4" x14ac:dyDescent="0.25">
      <c r="A290" s="63">
        <v>7</v>
      </c>
      <c r="B290" s="6" t="s">
        <v>308</v>
      </c>
      <c r="C290" s="10">
        <f>C291+C296+C311</f>
        <v>16</v>
      </c>
      <c r="D290" s="1"/>
    </row>
    <row r="291" spans="1:4" ht="15.75" customHeight="1" x14ac:dyDescent="0.25">
      <c r="A291" s="63">
        <v>7.1</v>
      </c>
      <c r="B291" s="6" t="s">
        <v>299</v>
      </c>
      <c r="C291" s="10">
        <f>C292+C294</f>
        <v>2</v>
      </c>
      <c r="D291" s="1"/>
    </row>
    <row r="292" spans="1:4" ht="48.95" customHeight="1" x14ac:dyDescent="0.25">
      <c r="A292" s="64" t="s">
        <v>226</v>
      </c>
      <c r="B292" s="17" t="s">
        <v>9</v>
      </c>
      <c r="C292" s="19">
        <v>1</v>
      </c>
      <c r="D292" s="1"/>
    </row>
    <row r="293" spans="1:4" ht="48" customHeight="1" x14ac:dyDescent="0.25">
      <c r="A293" s="63"/>
      <c r="B293" s="7" t="s">
        <v>255</v>
      </c>
      <c r="C293" s="30"/>
      <c r="D293" s="1"/>
    </row>
    <row r="294" spans="1:4" ht="43.5" customHeight="1" x14ac:dyDescent="0.25">
      <c r="A294" s="64" t="s">
        <v>227</v>
      </c>
      <c r="B294" s="17" t="s">
        <v>228</v>
      </c>
      <c r="C294" s="19">
        <v>1</v>
      </c>
      <c r="D294" s="1"/>
    </row>
    <row r="295" spans="1:4" ht="59.1" customHeight="1" x14ac:dyDescent="0.25">
      <c r="A295" s="63"/>
      <c r="B295" s="7" t="s">
        <v>254</v>
      </c>
      <c r="C295" s="30"/>
      <c r="D295" s="1"/>
    </row>
    <row r="296" spans="1:4" x14ac:dyDescent="0.25">
      <c r="A296" s="73">
        <v>7.2</v>
      </c>
      <c r="B296" s="20" t="s">
        <v>300</v>
      </c>
      <c r="C296" s="10">
        <f>C297+C299+C301+C305+C307+C309</f>
        <v>9</v>
      </c>
      <c r="D296" s="1"/>
    </row>
    <row r="297" spans="1:4" ht="45.95" customHeight="1" x14ac:dyDescent="0.25">
      <c r="A297" s="64" t="s">
        <v>229</v>
      </c>
      <c r="B297" s="17" t="s">
        <v>230</v>
      </c>
      <c r="C297" s="19">
        <v>2</v>
      </c>
      <c r="D297" s="1"/>
    </row>
    <row r="298" spans="1:4" ht="60.6" customHeight="1" x14ac:dyDescent="0.25">
      <c r="A298" s="42"/>
      <c r="B298" s="7" t="s">
        <v>231</v>
      </c>
      <c r="C298" s="10"/>
      <c r="D298" s="1"/>
    </row>
    <row r="299" spans="1:4" ht="15.75" customHeight="1" x14ac:dyDescent="0.25">
      <c r="A299" s="64" t="s">
        <v>232</v>
      </c>
      <c r="B299" s="21" t="s">
        <v>233</v>
      </c>
      <c r="C299" s="19">
        <v>1.5</v>
      </c>
      <c r="D299" s="1"/>
    </row>
    <row r="300" spans="1:4" ht="45" x14ac:dyDescent="0.25">
      <c r="A300" s="79"/>
      <c r="B300" s="7" t="s">
        <v>389</v>
      </c>
      <c r="C300" s="10"/>
      <c r="D300" s="1"/>
    </row>
    <row r="301" spans="1:4" ht="15.75" customHeight="1" x14ac:dyDescent="0.25">
      <c r="A301" s="64" t="s">
        <v>234</v>
      </c>
      <c r="B301" s="21" t="s">
        <v>235</v>
      </c>
      <c r="C301" s="19">
        <v>1</v>
      </c>
      <c r="D301" s="1"/>
    </row>
    <row r="302" spans="1:4" ht="15.75" customHeight="1" x14ac:dyDescent="0.25">
      <c r="A302" s="63"/>
      <c r="B302" s="7" t="s">
        <v>236</v>
      </c>
      <c r="C302" s="10"/>
      <c r="D302" s="1"/>
    </row>
    <row r="303" spans="1:4" ht="15.75" customHeight="1" x14ac:dyDescent="0.25">
      <c r="A303" s="63"/>
      <c r="B303" s="7" t="s">
        <v>237</v>
      </c>
      <c r="C303" s="10"/>
      <c r="D303" s="1"/>
    </row>
    <row r="304" spans="1:4" ht="15.75" customHeight="1" x14ac:dyDescent="0.25">
      <c r="A304" s="79"/>
      <c r="B304" s="7" t="s">
        <v>238</v>
      </c>
      <c r="C304" s="30"/>
      <c r="D304" s="1"/>
    </row>
    <row r="305" spans="1:4" ht="15.75" customHeight="1" x14ac:dyDescent="0.25">
      <c r="A305" s="64" t="s">
        <v>239</v>
      </c>
      <c r="B305" s="38" t="s">
        <v>240</v>
      </c>
      <c r="C305" s="19">
        <v>1.5</v>
      </c>
      <c r="D305" s="1"/>
    </row>
    <row r="306" spans="1:4" ht="74.45" customHeight="1" x14ac:dyDescent="0.25">
      <c r="A306" s="63"/>
      <c r="B306" s="7" t="s">
        <v>241</v>
      </c>
      <c r="C306" s="10"/>
      <c r="D306" s="1"/>
    </row>
    <row r="307" spans="1:4" ht="15.75" customHeight="1" x14ac:dyDescent="0.25">
      <c r="A307" s="64" t="s">
        <v>118</v>
      </c>
      <c r="B307" s="17" t="s">
        <v>52</v>
      </c>
      <c r="C307" s="19">
        <v>1</v>
      </c>
      <c r="D307" s="1"/>
    </row>
    <row r="308" spans="1:4" ht="92.25" customHeight="1" x14ac:dyDescent="0.25">
      <c r="A308" s="6"/>
      <c r="B308" s="7" t="s">
        <v>94</v>
      </c>
      <c r="C308" s="30"/>
      <c r="D308" s="1"/>
    </row>
    <row r="309" spans="1:4" ht="20.45" customHeight="1" x14ac:dyDescent="0.25">
      <c r="A309" s="64" t="s">
        <v>242</v>
      </c>
      <c r="B309" s="39" t="s">
        <v>334</v>
      </c>
      <c r="C309" s="19">
        <v>2</v>
      </c>
      <c r="D309" s="1"/>
    </row>
    <row r="310" spans="1:4" ht="78.75" x14ac:dyDescent="0.25">
      <c r="A310" s="63"/>
      <c r="B310" s="40" t="s">
        <v>335</v>
      </c>
      <c r="C310" s="10"/>
      <c r="D310" s="1"/>
    </row>
    <row r="311" spans="1:4" ht="23.25" customHeight="1" x14ac:dyDescent="0.25">
      <c r="A311" s="73">
        <v>7.3</v>
      </c>
      <c r="B311" s="20" t="s">
        <v>301</v>
      </c>
      <c r="C311" s="41">
        <f>C312+C314+C316+C318+C320+C322</f>
        <v>5</v>
      </c>
      <c r="D311" s="1"/>
    </row>
    <row r="312" spans="1:4" ht="62.45" customHeight="1" x14ac:dyDescent="0.25">
      <c r="A312" s="64" t="s">
        <v>243</v>
      </c>
      <c r="B312" s="17" t="s">
        <v>97</v>
      </c>
      <c r="C312" s="19">
        <v>0.5</v>
      </c>
      <c r="D312" s="1"/>
    </row>
    <row r="313" spans="1:4" ht="48.95" customHeight="1" x14ac:dyDescent="0.25">
      <c r="A313" s="79"/>
      <c r="B313" s="7" t="s">
        <v>104</v>
      </c>
      <c r="C313" s="30"/>
      <c r="D313" s="1"/>
    </row>
    <row r="314" spans="1:4" ht="38.1" customHeight="1" x14ac:dyDescent="0.25">
      <c r="A314" s="64" t="s">
        <v>244</v>
      </c>
      <c r="B314" s="17" t="s">
        <v>245</v>
      </c>
      <c r="C314" s="19">
        <v>0.5</v>
      </c>
      <c r="D314" s="1"/>
    </row>
    <row r="315" spans="1:4" ht="90" x14ac:dyDescent="0.25">
      <c r="A315" s="42"/>
      <c r="B315" s="7" t="s">
        <v>246</v>
      </c>
      <c r="C315" s="30"/>
      <c r="D315" s="1"/>
    </row>
    <row r="316" spans="1:4" ht="29.45" customHeight="1" x14ac:dyDescent="0.25">
      <c r="A316" s="64" t="s">
        <v>247</v>
      </c>
      <c r="B316" s="17" t="s">
        <v>248</v>
      </c>
      <c r="C316" s="19">
        <v>1</v>
      </c>
      <c r="D316" s="1"/>
    </row>
    <row r="317" spans="1:4" ht="60" x14ac:dyDescent="0.25">
      <c r="A317" s="79"/>
      <c r="B317" s="7" t="s">
        <v>392</v>
      </c>
      <c r="C317" s="30"/>
      <c r="D317" s="1"/>
    </row>
    <row r="318" spans="1:4" ht="45" x14ac:dyDescent="0.25">
      <c r="A318" s="64" t="s">
        <v>249</v>
      </c>
      <c r="B318" s="17" t="s">
        <v>250</v>
      </c>
      <c r="C318" s="19">
        <v>1</v>
      </c>
      <c r="D318" s="1"/>
    </row>
    <row r="319" spans="1:4" ht="45" x14ac:dyDescent="0.25">
      <c r="A319" s="79"/>
      <c r="B319" s="7" t="s">
        <v>391</v>
      </c>
      <c r="C319" s="30"/>
      <c r="D319" s="1"/>
    </row>
    <row r="320" spans="1:4" ht="45" x14ac:dyDescent="0.25">
      <c r="A320" s="64" t="s">
        <v>251</v>
      </c>
      <c r="B320" s="17" t="s">
        <v>252</v>
      </c>
      <c r="C320" s="19">
        <v>1</v>
      </c>
      <c r="D320" s="1"/>
    </row>
    <row r="321" spans="1:4" ht="60" x14ac:dyDescent="0.25">
      <c r="A321" s="79"/>
      <c r="B321" s="7" t="s">
        <v>390</v>
      </c>
      <c r="C321" s="30"/>
      <c r="D321" s="1"/>
    </row>
    <row r="322" spans="1:4" ht="45" x14ac:dyDescent="0.25">
      <c r="A322" s="64" t="s">
        <v>288</v>
      </c>
      <c r="B322" s="17" t="s">
        <v>253</v>
      </c>
      <c r="C322" s="19">
        <v>1</v>
      </c>
      <c r="D322" s="1"/>
    </row>
    <row r="323" spans="1:4" ht="90" x14ac:dyDescent="0.25">
      <c r="A323" s="42"/>
      <c r="B323" s="7" t="s">
        <v>393</v>
      </c>
      <c r="C323" s="30"/>
      <c r="D323" s="1"/>
    </row>
    <row r="324" spans="1:4" s="92" customFormat="1" x14ac:dyDescent="0.25">
      <c r="A324" s="97" t="s">
        <v>282</v>
      </c>
      <c r="B324" s="97"/>
      <c r="C324" s="28">
        <f>C3+C39+C71+C111+C198+C253+C290</f>
        <v>100</v>
      </c>
      <c r="D324" s="29"/>
    </row>
  </sheetData>
  <mergeCells count="20">
    <mergeCell ref="A180:A181"/>
    <mergeCell ref="A1:D1"/>
    <mergeCell ref="A324:B324"/>
    <mergeCell ref="A113:A114"/>
    <mergeCell ref="A130:A131"/>
    <mergeCell ref="A133:A134"/>
    <mergeCell ref="A137:A138"/>
    <mergeCell ref="A140:A141"/>
    <mergeCell ref="A183:A184"/>
    <mergeCell ref="A190:A191"/>
    <mergeCell ref="A193:A194"/>
    <mergeCell ref="A196:A197"/>
    <mergeCell ref="A150:A151"/>
    <mergeCell ref="A153:A154"/>
    <mergeCell ref="A157:A158"/>
    <mergeCell ref="A160:A161"/>
    <mergeCell ref="A163:A164"/>
    <mergeCell ref="A170:A171"/>
    <mergeCell ref="A173:A174"/>
    <mergeCell ref="A177:A178"/>
  </mergeCells>
  <pageMargins left="0.7" right="0.7" top="0.75" bottom="0.75" header="0.3" footer="0.3"/>
  <pageSetup paperSize="9" scale="7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II-XÃ</vt:lpstr>
      <vt:lpstr>'PL II-XÃ'!Print_Area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TPC</cp:lastModifiedBy>
  <cp:lastPrinted>2025-11-27T10:05:01Z</cp:lastPrinted>
  <dcterms:created xsi:type="dcterms:W3CDTF">2024-11-30T13:29:03Z</dcterms:created>
  <dcterms:modified xsi:type="dcterms:W3CDTF">2025-12-10T03:27:41Z</dcterms:modified>
</cp:coreProperties>
</file>